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v\Desktop\SEMINARIOS TRIBUTARIOS\"/>
    </mc:Choice>
  </mc:AlternateContent>
  <bookViews>
    <workbookView xWindow="0" yWindow="0" windowWidth="20490" windowHeight="7230" xr2:uid="{00000000-000D-0000-FFFF-FFFF00000000}"/>
  </bookViews>
  <sheets>
    <sheet name="RECUADROS 6 RENTAS" sheetId="1" r:id="rId1"/>
    <sheet name="RECUADROS 6 RENTAS (2)" sheetId="2" r:id="rId2"/>
    <sheet name="RECUADROS 6 RENTAS (3)" sheetId="3" r:id="rId3"/>
    <sheet name="1ERA CATEGORIA" sheetId="5" r:id="rId4"/>
    <sheet name="BASE DE DATOS" sheetId="4" r:id="rId5"/>
    <sheet name="DJ1925ITELS SIN RETIROS" sheetId="6" r:id="rId6"/>
    <sheet name="DJ1925ITELS CON RETIROS" sheetId="9" r:id="rId7"/>
    <sheet name="INSTRUCCIONES" sheetId="8" r:id="rId8"/>
  </sheets>
  <definedNames>
    <definedName name="_xlnm._FilterDatabase" localSheetId="4" hidden="1">'BASE DE DATOS'!$A$1:$S$120</definedName>
    <definedName name="_xlnm._FilterDatabase" localSheetId="6" hidden="1">'DJ1925ITELS CON RETIROS'!$A$3:$AI$7</definedName>
    <definedName name="_xlnm._FilterDatabase" localSheetId="5" hidden="1">'DJ1925ITELS SIN RETIROS'!$A$3:$AI$32</definedName>
    <definedName name="_xlnm._FilterDatabase" localSheetId="2" hidden="1">'RECUADROS 6 RENTAS (3)'!$A$1:$E$120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H39" i="6" s="1"/>
  <c r="F39" i="6"/>
  <c r="G10" i="9"/>
  <c r="H10" i="9" s="1"/>
  <c r="F10" i="9"/>
  <c r="N7" i="9"/>
  <c r="M7" i="9"/>
  <c r="F7" i="9"/>
  <c r="L7" i="9" s="1"/>
  <c r="N5" i="9"/>
  <c r="M5" i="9"/>
  <c r="F5" i="9"/>
  <c r="L5" i="9" s="1"/>
  <c r="G35" i="6"/>
  <c r="H35" i="6" s="1"/>
  <c r="F35" i="6"/>
  <c r="F32" i="6"/>
  <c r="F30" i="6"/>
  <c r="F28" i="6"/>
  <c r="F26" i="6"/>
  <c r="F24" i="6"/>
  <c r="F22" i="6"/>
  <c r="F20" i="6"/>
  <c r="F19" i="6"/>
  <c r="F17" i="6"/>
  <c r="F15" i="6"/>
  <c r="F8" i="6"/>
  <c r="F14" i="6"/>
  <c r="F12" i="6"/>
  <c r="F10" i="6"/>
  <c r="F7" i="6"/>
  <c r="L7" i="6" s="1"/>
  <c r="H6" i="6"/>
  <c r="G6" i="6"/>
  <c r="M7" i="6"/>
  <c r="N7" i="6"/>
  <c r="M5" i="6"/>
  <c r="N5" i="6"/>
  <c r="F5" i="6"/>
  <c r="L5" i="6" s="1"/>
  <c r="P107" i="4" l="1"/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2" i="4"/>
  <c r="N101" i="4"/>
  <c r="N82" i="4"/>
  <c r="N71" i="4"/>
  <c r="N60" i="4"/>
  <c r="N49" i="4"/>
  <c r="N38" i="4"/>
  <c r="N27" i="4"/>
  <c r="N16" i="4"/>
  <c r="N5" i="4"/>
  <c r="L114" i="4"/>
  <c r="P112" i="4" s="1"/>
  <c r="L108" i="4"/>
  <c r="L101" i="4"/>
  <c r="L92" i="4"/>
  <c r="L82" i="4"/>
  <c r="L71" i="4"/>
  <c r="L60" i="4"/>
  <c r="L49" i="4"/>
  <c r="L38" i="4"/>
  <c r="L27" i="4"/>
  <c r="L16" i="4"/>
  <c r="L5" i="4"/>
  <c r="M4" i="4" l="1"/>
  <c r="M5" i="4"/>
  <c r="M14" i="4"/>
  <c r="M16" i="4"/>
  <c r="M25" i="4"/>
  <c r="M27" i="4"/>
  <c r="M36" i="4"/>
  <c r="M38" i="4"/>
  <c r="M47" i="4"/>
  <c r="M49" i="4"/>
  <c r="M58" i="4"/>
  <c r="M60" i="4"/>
  <c r="M69" i="4"/>
  <c r="M71" i="4"/>
  <c r="M80" i="4"/>
  <c r="M82" i="4"/>
  <c r="M90" i="4"/>
  <c r="M92" i="4"/>
  <c r="M99" i="4"/>
  <c r="M101" i="4"/>
  <c r="M107" i="4"/>
  <c r="Q107" i="4" s="1"/>
  <c r="R107" i="4" s="1"/>
  <c r="M108" i="4"/>
  <c r="M112" i="4"/>
  <c r="Q112" i="4" s="1"/>
  <c r="R112" i="4" s="1"/>
  <c r="M114" i="4"/>
  <c r="M119" i="4"/>
  <c r="L113" i="4"/>
  <c r="L91" i="4"/>
  <c r="L70" i="4"/>
  <c r="L37" i="4"/>
  <c r="L26" i="4"/>
  <c r="L15" i="4"/>
  <c r="BG13" i="1"/>
  <c r="K126" i="4"/>
  <c r="K114" i="4"/>
  <c r="K108" i="4"/>
  <c r="K101" i="4"/>
  <c r="K92" i="4"/>
  <c r="K82" i="4"/>
  <c r="K71" i="4"/>
  <c r="K60" i="4"/>
  <c r="K49" i="4"/>
  <c r="K38" i="4"/>
  <c r="K27" i="4"/>
  <c r="K16" i="4"/>
  <c r="K5" i="4"/>
  <c r="K119" i="4"/>
  <c r="L119" i="4" s="1"/>
  <c r="K112" i="4"/>
  <c r="L112" i="4" s="1"/>
  <c r="K107" i="4"/>
  <c r="L107" i="4" s="1"/>
  <c r="K99" i="4"/>
  <c r="L99" i="4" s="1"/>
  <c r="K90" i="4"/>
  <c r="L90" i="4" s="1"/>
  <c r="K80" i="4"/>
  <c r="L80" i="4" s="1"/>
  <c r="K69" i="4"/>
  <c r="L69" i="4" s="1"/>
  <c r="K58" i="4"/>
  <c r="L58" i="4" s="1"/>
  <c r="K47" i="4"/>
  <c r="L47" i="4" s="1"/>
  <c r="K36" i="4"/>
  <c r="L36" i="4" s="1"/>
  <c r="K25" i="4"/>
  <c r="L25" i="4" s="1"/>
  <c r="N32" i="6"/>
  <c r="M32" i="6"/>
  <c r="L32" i="6"/>
  <c r="N30" i="6"/>
  <c r="M30" i="6"/>
  <c r="L30" i="6"/>
  <c r="N28" i="6"/>
  <c r="M28" i="6"/>
  <c r="L28" i="6"/>
  <c r="N26" i="6"/>
  <c r="M26" i="6"/>
  <c r="L26" i="6"/>
  <c r="N24" i="6"/>
  <c r="M24" i="6"/>
  <c r="L24" i="6"/>
  <c r="N22" i="6"/>
  <c r="M22" i="6"/>
  <c r="L22" i="6"/>
  <c r="N20" i="6"/>
  <c r="M20" i="6"/>
  <c r="L20" i="6"/>
  <c r="N19" i="6"/>
  <c r="M19" i="6"/>
  <c r="L19" i="6"/>
  <c r="N17" i="6"/>
  <c r="M17" i="6"/>
  <c r="L17" i="6"/>
  <c r="N15" i="6"/>
  <c r="M15" i="6"/>
  <c r="L15" i="6"/>
  <c r="N14" i="6"/>
  <c r="M14" i="6"/>
  <c r="N12" i="6"/>
  <c r="N10" i="6"/>
  <c r="M10" i="6"/>
  <c r="L10" i="6"/>
  <c r="N8" i="6"/>
  <c r="M8" i="6"/>
  <c r="L8" i="6"/>
  <c r="K14" i="4"/>
  <c r="L14" i="4" s="1"/>
  <c r="K4" i="4"/>
  <c r="L4" i="4" s="1"/>
  <c r="F27" i="6" l="1"/>
  <c r="L27" i="6" s="1"/>
  <c r="F18" i="6"/>
  <c r="L18" i="6" s="1"/>
  <c r="F9" i="6"/>
  <c r="L9" i="6" s="1"/>
  <c r="F29" i="6"/>
  <c r="L29" i="6" s="1"/>
  <c r="L4" i="9"/>
  <c r="F25" i="6"/>
  <c r="L25" i="6" s="1"/>
  <c r="F16" i="6"/>
  <c r="L16" i="6" s="1"/>
  <c r="F6" i="6"/>
  <c r="L6" i="6" s="1"/>
  <c r="F31" i="6"/>
  <c r="L31" i="6" s="1"/>
  <c r="F6" i="9"/>
  <c r="L6" i="9" s="1"/>
  <c r="F23" i="6"/>
  <c r="L23" i="6" s="1"/>
  <c r="F13" i="6"/>
  <c r="L13" i="6" s="1"/>
  <c r="F4" i="6"/>
  <c r="L4" i="6" s="1"/>
  <c r="F21" i="6"/>
  <c r="L21" i="6" s="1"/>
  <c r="F11" i="6"/>
  <c r="L11" i="6" s="1"/>
  <c r="S107" i="4"/>
  <c r="S112" i="4"/>
  <c r="M126" i="4"/>
  <c r="L126" i="4"/>
  <c r="O27" i="4"/>
  <c r="N108" i="4"/>
  <c r="O108" i="4" s="1"/>
  <c r="O71" i="4"/>
  <c r="O38" i="4"/>
  <c r="N114" i="4"/>
  <c r="O114" i="4" s="1"/>
  <c r="O82" i="4"/>
  <c r="O16" i="4"/>
  <c r="O60" i="4"/>
  <c r="O5" i="4"/>
  <c r="O49" i="4"/>
  <c r="N92" i="4"/>
  <c r="O92" i="4" s="1"/>
  <c r="O101" i="4"/>
  <c r="N58" i="4"/>
  <c r="N80" i="4"/>
  <c r="N25" i="4"/>
  <c r="N47" i="4"/>
  <c r="N69" i="4"/>
  <c r="N90" i="4"/>
  <c r="N107" i="4"/>
  <c r="N119" i="4"/>
  <c r="N36" i="4"/>
  <c r="N99" i="4"/>
  <c r="N14" i="4"/>
  <c r="N112" i="4"/>
  <c r="N4" i="4"/>
  <c r="F33" i="6" l="1"/>
  <c r="F37" i="6" s="1"/>
  <c r="F41" i="6" s="1"/>
  <c r="M4" i="9"/>
  <c r="N4" i="9"/>
  <c r="G31" i="6"/>
  <c r="M31" i="6" s="1"/>
  <c r="G6" i="9"/>
  <c r="F8" i="9"/>
  <c r="F12" i="9" s="1"/>
  <c r="F14" i="9" s="1"/>
  <c r="G4" i="6"/>
  <c r="H4" i="6" s="1"/>
  <c r="O14" i="4"/>
  <c r="G29" i="6"/>
  <c r="O25" i="4"/>
  <c r="G27" i="6"/>
  <c r="O36" i="4"/>
  <c r="G25" i="6"/>
  <c r="O47" i="4"/>
  <c r="G23" i="6"/>
  <c r="O58" i="4"/>
  <c r="G21" i="6"/>
  <c r="O69" i="4"/>
  <c r="G18" i="6"/>
  <c r="O80" i="4"/>
  <c r="G16" i="6"/>
  <c r="O90" i="4"/>
  <c r="G13" i="6"/>
  <c r="O99" i="4"/>
  <c r="G11" i="6"/>
  <c r="O107" i="4"/>
  <c r="G9" i="6"/>
  <c r="M12" i="6"/>
  <c r="L14" i="6"/>
  <c r="L12" i="6"/>
  <c r="O112" i="4"/>
  <c r="O119" i="4"/>
  <c r="N126" i="4"/>
  <c r="L127" i="4" s="1"/>
  <c r="O4" i="4"/>
  <c r="H31" i="6" l="1"/>
  <c r="N31" i="6" s="1"/>
  <c r="M4" i="6"/>
  <c r="G8" i="9"/>
  <c r="G12" i="9" s="1"/>
  <c r="G14" i="9" s="1"/>
  <c r="H6" i="9"/>
  <c r="N6" i="9" s="1"/>
  <c r="M6" i="9"/>
  <c r="G33" i="6"/>
  <c r="G37" i="6" s="1"/>
  <c r="G41" i="6" s="1"/>
  <c r="H29" i="6"/>
  <c r="N29" i="6" s="1"/>
  <c r="M29" i="6"/>
  <c r="H27" i="6"/>
  <c r="N27" i="6" s="1"/>
  <c r="M27" i="6"/>
  <c r="H25" i="6"/>
  <c r="N25" i="6" s="1"/>
  <c r="M25" i="6"/>
  <c r="H23" i="6"/>
  <c r="N23" i="6" s="1"/>
  <c r="M23" i="6"/>
  <c r="H21" i="6"/>
  <c r="N21" i="6" s="1"/>
  <c r="M21" i="6"/>
  <c r="H18" i="6"/>
  <c r="N18" i="6" s="1"/>
  <c r="M18" i="6"/>
  <c r="H16" i="6"/>
  <c r="N16" i="6" s="1"/>
  <c r="M16" i="6"/>
  <c r="H13" i="6"/>
  <c r="N13" i="6" s="1"/>
  <c r="M13" i="6"/>
  <c r="H11" i="6"/>
  <c r="N11" i="6" s="1"/>
  <c r="M11" i="6"/>
  <c r="H9" i="6"/>
  <c r="N9" i="6" s="1"/>
  <c r="M9" i="6"/>
  <c r="N4" i="6"/>
  <c r="N6" i="6"/>
  <c r="M6" i="6"/>
  <c r="O126" i="4"/>
  <c r="H8" i="9" l="1"/>
  <c r="H12" i="9" s="1"/>
  <c r="H14" i="9" s="1"/>
  <c r="H33" i="6"/>
  <c r="H37" i="6" s="1"/>
  <c r="H41" i="6" s="1"/>
</calcChain>
</file>

<file path=xl/sharedStrings.xml><?xml version="1.0" encoding="utf-8"?>
<sst xmlns="http://schemas.openxmlformats.org/spreadsheetml/2006/main" count="3125" uniqueCount="170">
  <si>
    <t>RECUADRO Nº 8: DATOS DEL FUT</t>
  </si>
  <si>
    <t>Saldo Rentas e Ingresos al 31.12.83</t>
  </si>
  <si>
    <t> </t>
  </si>
  <si>
    <t>Remanente FUT ejercicio anterior con crédito</t>
  </si>
  <si>
    <t>+</t>
  </si>
  <si>
    <t>Remanente FUT ejercicio anterior sin crédito</t>
  </si>
  <si>
    <t>Saldo negativo ejercicio anterior</t>
  </si>
  <si>
    <t>-</t>
  </si>
  <si>
    <t>R.L.I. 1ª Categ. del ejercio.</t>
  </si>
  <si>
    <t>Pérdida Tributaria 1ª Categoría del ejercicio</t>
  </si>
  <si>
    <t>Gastos Rechazados afectos al Art. 21</t>
  </si>
  <si>
    <t>Gastos rechazados no gravados con el Art. 21</t>
  </si>
  <si>
    <t>Inversiones recibidas en el ejercicio (Art. 14)</t>
  </si>
  <si>
    <t>Diferencia entre Depreciación acelerada y normal</t>
  </si>
  <si>
    <t>Dividendos y retiros recibidos, participaciones en contabilidad simplificada y otras provenientes de otras empresas</t>
  </si>
  <si>
    <t>Fut devengado sociedades de personas</t>
  </si>
  <si>
    <t>Reposición Pérdida Tributaria</t>
  </si>
  <si>
    <t>Otras Partidas que se agregan</t>
  </si>
  <si>
    <t>Partidas que se deducen (Retiros presuntos, etc.)</t>
  </si>
  <si>
    <t>Retiros o Distrib. del ejercicio</t>
  </si>
  <si>
    <t>Remanente FUT para el Ejerc. Sgte., con crédito</t>
  </si>
  <si>
    <t>=</t>
  </si>
  <si>
    <t>Remanente FUT para el Ejerc. Sgte., sin crédito</t>
  </si>
  <si>
    <t>Saldo negativo para el ejercicio siguiente</t>
  </si>
  <si>
    <t>Exceso de retiros para el ejercicio siguiente</t>
  </si>
  <si>
    <t>Remanente FUNT ejercicio siguiente</t>
  </si>
  <si>
    <t>Remanente crédito Impto. 1ª Categoría año anterior</t>
  </si>
  <si>
    <t>Crédito Impto. 1ª Categ. del ejercicio</t>
  </si>
  <si>
    <t>Crédito Impto. 1ª Categ. utilizado en el ejercicio</t>
  </si>
  <si>
    <t>RECUADRO Nº 7: DATOS DEL FUT</t>
  </si>
  <si>
    <t>Fut devengado recibido de sociedades de personas</t>
  </si>
  <si>
    <t>FUT devengado traspasado a sociedades de personas</t>
  </si>
  <si>
    <t> +</t>
  </si>
  <si>
    <t> -</t>
  </si>
  <si>
    <t>Remanente FUNT ejercicio anterior</t>
  </si>
  <si>
    <t>FUNT generado en el ejercicio</t>
  </si>
  <si>
    <t>Retiros o Distrib. Imputados al FUNT en el ejercicio</t>
  </si>
  <si>
    <t> =</t>
  </si>
  <si>
    <t>Crédito IEAM ejercicio</t>
  </si>
  <si>
    <t>Crédito IEAM utilizado en el ejercicio</t>
  </si>
  <si>
    <t>RECUADRO Nº 6: DATOS DEL FUT</t>
  </si>
  <si>
    <t>Reposición Pérdida tributaria</t>
  </si>
  <si>
    <t>Rentas Presuntas o Participación en rentas presuntas</t>
  </si>
  <si>
    <t>Remantente Credito 1ra Categ. ejercicio siguiente</t>
  </si>
  <si>
    <t>Saldo acumulado por diferencia entre depresiacion acelerada y normal (Art. 31 N°5 LIR)</t>
  </si>
  <si>
    <t>Saldo negativo FUNT ejercicio anterior</t>
  </si>
  <si>
    <t>FUNT positivo generado en el ejercicio</t>
  </si>
  <si>
    <t>FUNT negativo generado en el ejercicio</t>
  </si>
  <si>
    <t>Saldo Negativo FUNT para el ejercicio siguinte</t>
  </si>
  <si>
    <t>Dividendos afectos no imputados al FUT</t>
  </si>
  <si>
    <t>FUT devengado recibido de sociedades de personas</t>
  </si>
  <si>
    <t>FUT devengado traspasado a empresas o sociedades de personas</t>
  </si>
  <si>
    <t>Crédito Impto. 1°Categ. de FUT devengado recibido en sociedades de personas</t>
  </si>
  <si>
    <t>Remanente Crédito 1ra Categ. ejercicio siguiente</t>
  </si>
  <si>
    <t>Saldo acumulado por diferencia entre depreciación acelerada y normal (Art. 31 N°5 LIR)</t>
  </si>
  <si>
    <t>Remanente crédito IEAM a devolver</t>
  </si>
  <si>
    <t>Rentas Exentas de Impuesto de Primera Categoría (Art. 14 quáter y Art. 40 Nº 7)</t>
  </si>
  <si>
    <t>Retiros o Distrib. Imputados al FUT en el ejercicio</t>
  </si>
  <si>
    <t>Remanente crédito Impto. 1ª Categoría ejercicio anterior</t>
  </si>
  <si>
    <t>Crédito Impto. 1ª Categ. de FUT devengado recibido de sociedades de personas</t>
  </si>
  <si>
    <t>Remanente Crédito 1ª Categ. ejercicio siguiente</t>
  </si>
  <si>
    <t>Saldo FUT traspasado a sociedad que nace por división</t>
  </si>
  <si>
    <t>Remanente Crédito Impuesto 1ª Categ. ejercicio siguiente</t>
  </si>
  <si>
    <t>Crédito Impto. 1ª Categ. informado en el ejercicio con derecho a devolución</t>
  </si>
  <si>
    <t>Crédito Impto. 1ª Categ. informado en el ejercicio sin derecho a devolución</t>
  </si>
  <si>
    <t>RECUADRO Nº 6: DATOS DEL FUT Y FUNT</t>
  </si>
  <si>
    <t>Remanente FUT ejercicio anterior con crédito con derecho a devolución</t>
  </si>
  <si>
    <t>Remanente FUT ejercicio anterior con crédito sin derecho a devolución</t>
  </si>
  <si>
    <t>Crédito Total Disponible por Impuestos Extranjeros</t>
  </si>
  <si>
    <t>Gastos rechazados no gravados con la tributación del Art. 21</t>
  </si>
  <si>
    <t>Otras Partidas que se deducen</t>
  </si>
  <si>
    <t>Partidas que se deducen (Rentas presuntos, etc.)</t>
  </si>
  <si>
    <t>Remanente FUT para el Ejerc. Sgte., con crédito con derecho a devolución</t>
  </si>
  <si>
    <t>Remanente FUT para el Ejerc. Sgte., con crédito sin derecho a devolución</t>
  </si>
  <si>
    <t>Remanente crédito Impto. 1ª Categoría ejercicio anterior con derecho a devolución</t>
  </si>
  <si>
    <t>Remanente crédito Impto. 1ª Categoría ejercicio anterior sin derecho a devolución</t>
  </si>
  <si>
    <t>Crédito Impto. 1ª Categ. del ejercicio con derecho a devolución</t>
  </si>
  <si>
    <t>Crédito Impto. 1ª Categ. del ejercicio sin derecho a devolución</t>
  </si>
  <si>
    <t>Remanente Crédito Impuesto 1ª Categ. ejercicio siguiente con derecho a devolución</t>
  </si>
  <si>
    <t>Remanente Crédito Impuesto 1ª Categ. ejercicio siguiente sin derecho a devolución</t>
  </si>
  <si>
    <t>Crédito por Impuestos Externos Informado en el ejercicio</t>
  </si>
  <si>
    <t>FUT afectado con el Impuesto Sustitutivo</t>
  </si>
  <si>
    <t>Inversiones recibidas en el ejercicio en el caso del empresario Individual(Art. 14)</t>
  </si>
  <si>
    <t>Saldo acumulado por diferencia entre depreciación acelerada y normal (Art. 31 Nº5 LIR)</t>
  </si>
  <si>
    <t>FUNT generado por FUT afectado con el de Impuestos Sustitutivo.</t>
  </si>
  <si>
    <t>Impuesto sustitutivo que afecta al FUT Histórico</t>
  </si>
  <si>
    <t>Saldo FUT al 31.12.16, con crédito y con derecho a devolución.</t>
  </si>
  <si>
    <t>Saldo FUT al 31.12.16, con crédito y sin derecho a devolución</t>
  </si>
  <si>
    <t>Saldo FUT al 31.12.16, sin crédito</t>
  </si>
  <si>
    <t>Saldo negativo FUT al 31.12.16.</t>
  </si>
  <si>
    <t>Saldo Crédito Impuesto 1ª Categ. al 31.12.16, con derecho a devolución</t>
  </si>
  <si>
    <t>Saldo Crédito Impuesto 1ª Categ. al 31.12.16, sin derecho a devolución</t>
  </si>
  <si>
    <t>Saldo acumulado por diferencia entre depreciación acelerada y normal (Art. 31 Nº5)</t>
  </si>
  <si>
    <t>COD</t>
  </si>
  <si>
    <t>MONTO</t>
  </si>
  <si>
    <t>AÑO</t>
  </si>
  <si>
    <t>24.0</t>
  </si>
  <si>
    <t>22.5</t>
  </si>
  <si>
    <t>21.0</t>
  </si>
  <si>
    <t>Años comerciales en que se aplica la tasa de Primera Categoría.</t>
  </si>
  <si>
    <t>Tasas de Primera Categoría</t>
  </si>
  <si>
    <t>1977 al 1990</t>
  </si>
  <si>
    <t>1991 al 2001</t>
  </si>
  <si>
    <t>2004 hasta 2010</t>
  </si>
  <si>
    <t>2011 hasta 2013</t>
  </si>
  <si>
    <t>2017 y siguientes Contribuyentes del Artículo 14, letra A) LIR</t>
  </si>
  <si>
    <t>2017 Contribuyentes sujetos al Artículo 14, letra B) LIR</t>
  </si>
  <si>
    <t>2018 y siguientes Contribuyentes sujetos al Artículo 14, letra B) LIR</t>
  </si>
  <si>
    <t>C1</t>
  </si>
  <si>
    <t>C2</t>
  </si>
  <si>
    <t>C3</t>
  </si>
  <si>
    <t>C4</t>
  </si>
  <si>
    <t>C5</t>
  </si>
  <si>
    <t>C6</t>
  </si>
  <si>
    <t>C7</t>
  </si>
  <si>
    <t>C8</t>
  </si>
  <si>
    <t>C10</t>
  </si>
  <si>
    <t>C11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</si>
  <si>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</si>
  <si>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</si>
  <si>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</si>
  <si>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</si>
  <si>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</si>
  <si>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</si>
  <si>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</si>
  <si>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</si>
  <si>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</si>
  <si>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</si>
  <si>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</si>
  <si>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</si>
  <si>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</si>
  <si>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</si>
  <si>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</si>
  <si>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</si>
  <si>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</si>
  <si>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</si>
  <si>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</si>
  <si>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CREDITO POR IPC</t>
  </si>
  <si>
    <t>Crédito IDP</t>
  </si>
  <si>
    <t>NRO</t>
  </si>
  <si>
    <t>TIPO DE REGISTRO</t>
  </si>
  <si>
    <t>CALIFICACION TRIBUTARIA DE LA RENTA</t>
  </si>
  <si>
    <t>AÑO DE ORIGEN O PERCEPCION</t>
  </si>
  <si>
    <t>% TASA CREDITO POR IMPUESTO DE PRIMERA CATEGORÍA</t>
  </si>
  <si>
    <t>MONTO RENTA O CANTIDAD</t>
  </si>
  <si>
    <t>INCREMENTO POR IDPC</t>
  </si>
  <si>
    <t>CON DERECHO A DEVOLUCION</t>
  </si>
  <si>
    <t>SIN DERECHO A DEVOLUCION</t>
  </si>
  <si>
    <t>CRÉDITO POR IMPUESTO PAGADO EN EL EXTRANJERO</t>
  </si>
  <si>
    <t>RUT SOCIEDAD FUENTE (CAPSCAT)</t>
  </si>
  <si>
    <t>SALDO FUT UTILIDADES TRIBUTABLES</t>
  </si>
  <si>
    <t>SALDO FUT UTILIDADES NO TRIBUTABLES</t>
  </si>
  <si>
    <t>SALDO FONDO DE UTILIDADES RE INVERTIDAS (FUR)</t>
  </si>
  <si>
    <t>CANTIDADES PERCIBIDAS SIN CALIFICACIÓN TRIBUTARIA (CAPSCAT)</t>
  </si>
  <si>
    <t>INCREMENTO POR IDP</t>
  </si>
  <si>
    <t>CON DERECHO A DEVOLCUIÓN</t>
  </si>
  <si>
    <t>SIN DERECH A DEVOLUCIÓN</t>
  </si>
  <si>
    <t>TOTAL DE REGISTROS INFORMADOS</t>
  </si>
  <si>
    <t>AÑO TRIB</t>
  </si>
  <si>
    <t>20.0</t>
  </si>
  <si>
    <t>AÑO COM</t>
  </si>
  <si>
    <t>17.0</t>
  </si>
  <si>
    <t>CRÉDITO</t>
  </si>
  <si>
    <t>INCREMENTO</t>
  </si>
  <si>
    <t>MONTO RENTA</t>
  </si>
  <si>
    <t>0.0</t>
  </si>
  <si>
    <t>RETIROS</t>
  </si>
  <si>
    <t>SALDOS AT2017</t>
  </si>
  <si>
    <t>RETIROS ESTIMADOS</t>
  </si>
  <si>
    <t>RETIROS DECLARADOS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</si>
</sst>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* #,##0.0000000_ ;_ * \-#,##0.0000000_ ;_ * &quot;-&quot;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1F2289"/>
      <name val="Arial"/>
      <family val="2"/>
    </font>
    <font>
      <sz val="9"/>
      <color rgb="FF1F2289"/>
      <name val="Arial"/>
      <family val="2"/>
    </font>
    <font>
      <sz val="11"/>
      <color rgb="FF000000"/>
      <name val="Times New Roman"/>
      <family val="1"/>
    </font>
    <font>
      <sz val="7.5"/>
      <color rgb="FF1F2289"/>
      <name val="Arial"/>
      <family val="2"/>
    </font>
    <font>
      <b/>
      <sz val="9"/>
      <color rgb="FF000067"/>
      <name val="Arial"/>
      <family val="2"/>
    </font>
    <font>
      <sz val="9"/>
      <color rgb="FF000067"/>
      <name val="Arial"/>
      <family val="2"/>
    </font>
    <font>
      <sz val="7.5"/>
      <color rgb="FF000067"/>
      <name val="Arial"/>
      <family val="2"/>
    </font>
    <font>
      <b/>
      <sz val="9"/>
      <color rgb="FF087000"/>
      <name val="Arial"/>
      <family val="2"/>
    </font>
    <font>
      <sz val="9"/>
      <color rgb="FF087000"/>
      <name val="Arial"/>
      <family val="2"/>
    </font>
    <font>
      <sz val="7.5"/>
      <color rgb="FF087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0FFE6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FF7E2"/>
        <bgColor indexed="64"/>
      </patternFill>
    </fill>
    <fill>
      <patternFill patternType="solid">
        <fgColor rgb="FF972481"/>
        <bgColor indexed="64"/>
      </patternFill>
    </fill>
    <fill>
      <patternFill patternType="solid">
        <fgColor rgb="FFCDD1D1"/>
        <bgColor indexed="64"/>
      </patternFill>
    </fill>
    <fill>
      <patternFill patternType="solid">
        <fgColor rgb="FFE0CEE0"/>
        <bgColor indexed="64"/>
      </patternFill>
    </fill>
    <fill>
      <patternFill patternType="solid">
        <fgColor rgb="FFB8DBD6"/>
        <bgColor indexed="64"/>
      </patternFill>
    </fill>
    <fill>
      <patternFill patternType="solid">
        <fgColor rgb="FFFCD6DB"/>
        <bgColor indexed="64"/>
      </patternFill>
    </fill>
    <fill>
      <patternFill patternType="solid">
        <fgColor rgb="FFECF6CE"/>
        <bgColor indexed="64"/>
      </patternFill>
    </fill>
    <fill>
      <patternFill patternType="solid">
        <fgColor rgb="FFE2E0F9"/>
        <bgColor indexed="64"/>
      </patternFill>
    </fill>
    <fill>
      <patternFill patternType="solid">
        <fgColor rgb="FFF4F3F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rgb="FF336699"/>
      </left>
      <right/>
      <top style="thin">
        <color rgb="FF336699"/>
      </top>
      <bottom style="thin">
        <color rgb="FF336699"/>
      </bottom>
      <diagonal/>
    </border>
    <border>
      <left/>
      <right/>
      <top style="thin">
        <color rgb="FF336699"/>
      </top>
      <bottom style="thin">
        <color rgb="FF336699"/>
      </bottom>
      <diagonal/>
    </border>
    <border>
      <left/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72481"/>
      </left>
      <right style="thin">
        <color rgb="FF972481"/>
      </right>
      <top style="thin">
        <color rgb="FF972481"/>
      </top>
      <bottom style="thin">
        <color rgb="FF972481"/>
      </bottom>
      <diagonal/>
    </border>
    <border>
      <left style="thin">
        <color rgb="FF972481"/>
      </left>
      <right/>
      <top style="thin">
        <color rgb="FF972481"/>
      </top>
      <bottom style="thin">
        <color rgb="FF972481"/>
      </bottom>
      <diagonal/>
    </border>
    <border>
      <left/>
      <right/>
      <top style="thin">
        <color rgb="FF972481"/>
      </top>
      <bottom style="thin">
        <color rgb="FF972481"/>
      </bottom>
      <diagonal/>
    </border>
    <border>
      <left/>
      <right style="thin">
        <color rgb="FF972481"/>
      </right>
      <top style="thin">
        <color rgb="FF972481"/>
      </top>
      <bottom style="thin">
        <color rgb="FF972481"/>
      </bottom>
      <diagonal/>
    </border>
    <border>
      <left style="thin">
        <color rgb="FFB80040"/>
      </left>
      <right style="thin">
        <color rgb="FFB80040"/>
      </right>
      <top style="thin">
        <color rgb="FFB80040"/>
      </top>
      <bottom style="thin">
        <color rgb="FFB80040"/>
      </bottom>
      <diagonal/>
    </border>
    <border>
      <left style="thin">
        <color rgb="FFB80040"/>
      </left>
      <right/>
      <top style="thin">
        <color rgb="FFB80040"/>
      </top>
      <bottom style="thin">
        <color rgb="FFB80040"/>
      </bottom>
      <diagonal/>
    </border>
    <border>
      <left/>
      <right/>
      <top style="thin">
        <color rgb="FFB80040"/>
      </top>
      <bottom style="thin">
        <color rgb="FFB80040"/>
      </bottom>
      <diagonal/>
    </border>
    <border>
      <left/>
      <right style="thin">
        <color rgb="FFB80040"/>
      </right>
      <top style="thin">
        <color rgb="FFB80040"/>
      </top>
      <bottom style="thin">
        <color rgb="FFB80040"/>
      </bottom>
      <diagonal/>
    </border>
    <border>
      <left style="thin">
        <color rgb="FFE0CEE0"/>
      </left>
      <right style="thin">
        <color rgb="FFE0CEE0"/>
      </right>
      <top style="thin">
        <color rgb="FFE0CEE0"/>
      </top>
      <bottom style="thin">
        <color rgb="FFE0CEE0"/>
      </bottom>
      <diagonal/>
    </border>
    <border>
      <left style="thin">
        <color rgb="FFE0CEE0"/>
      </left>
      <right/>
      <top style="thin">
        <color rgb="FFE0CEE0"/>
      </top>
      <bottom style="thin">
        <color rgb="FFE0CEE0"/>
      </bottom>
      <diagonal/>
    </border>
    <border>
      <left/>
      <right/>
      <top style="thin">
        <color rgb="FFE0CEE0"/>
      </top>
      <bottom style="thin">
        <color rgb="FFE0CEE0"/>
      </bottom>
      <diagonal/>
    </border>
    <border>
      <left/>
      <right style="thin">
        <color rgb="FFE0CEE0"/>
      </right>
      <top style="thin">
        <color rgb="FFE0CEE0"/>
      </top>
      <bottom style="thin">
        <color rgb="FFE0CEE0"/>
      </bottom>
      <diagonal/>
    </border>
    <border>
      <left style="thin">
        <color rgb="FF00ADB5"/>
      </left>
      <right style="thin">
        <color rgb="FF00ADB5"/>
      </right>
      <top style="thin">
        <color rgb="FF00ADB5"/>
      </top>
      <bottom style="thin">
        <color rgb="FF00ADB5"/>
      </bottom>
      <diagonal/>
    </border>
    <border>
      <left style="thin">
        <color rgb="FF00ADB5"/>
      </left>
      <right/>
      <top style="thin">
        <color rgb="FF00ADB5"/>
      </top>
      <bottom style="thin">
        <color rgb="FF00ADB5"/>
      </bottom>
      <diagonal/>
    </border>
    <border>
      <left/>
      <right/>
      <top style="thin">
        <color rgb="FF00ADB5"/>
      </top>
      <bottom style="thin">
        <color rgb="FF00ADB5"/>
      </bottom>
      <diagonal/>
    </border>
    <border>
      <left/>
      <right style="thin">
        <color rgb="FF00ADB5"/>
      </right>
      <top style="thin">
        <color rgb="FF00ADB5"/>
      </top>
      <bottom style="thin">
        <color rgb="FF00ADB5"/>
      </bottom>
      <diagonal/>
    </border>
    <border>
      <left style="thin">
        <color rgb="FF9E454F"/>
      </left>
      <right style="thin">
        <color rgb="FF9E454F"/>
      </right>
      <top style="thin">
        <color rgb="FF9E454F"/>
      </top>
      <bottom style="thin">
        <color rgb="FF9E454F"/>
      </bottom>
      <diagonal/>
    </border>
    <border>
      <left style="thin">
        <color rgb="FF9E454F"/>
      </left>
      <right/>
      <top style="thin">
        <color rgb="FF9E454F"/>
      </top>
      <bottom style="thin">
        <color rgb="FF9E454F"/>
      </bottom>
      <diagonal/>
    </border>
    <border>
      <left/>
      <right/>
      <top style="thin">
        <color rgb="FF9E454F"/>
      </top>
      <bottom style="thin">
        <color rgb="FF9E454F"/>
      </bottom>
      <diagonal/>
    </border>
    <border>
      <left/>
      <right style="thin">
        <color rgb="FF9E454F"/>
      </right>
      <top style="thin">
        <color rgb="FF9E454F"/>
      </top>
      <bottom style="thin">
        <color rgb="FF9E454F"/>
      </bottom>
      <diagonal/>
    </border>
    <border>
      <left style="thin">
        <color rgb="FF3B6823"/>
      </left>
      <right style="thin">
        <color rgb="FF3B6823"/>
      </right>
      <top style="thin">
        <color rgb="FF3B6823"/>
      </top>
      <bottom style="thin">
        <color rgb="FF3B6823"/>
      </bottom>
      <diagonal/>
    </border>
    <border>
      <left style="thin">
        <color rgb="FF3B6823"/>
      </left>
      <right/>
      <top style="thin">
        <color rgb="FF3B6823"/>
      </top>
      <bottom style="thin">
        <color rgb="FF3B6823"/>
      </bottom>
      <diagonal/>
    </border>
    <border>
      <left/>
      <right/>
      <top style="thin">
        <color rgb="FF3B6823"/>
      </top>
      <bottom style="thin">
        <color rgb="FF3B6823"/>
      </bottom>
      <diagonal/>
    </border>
    <border>
      <left/>
      <right style="thin">
        <color rgb="FF3B6823"/>
      </right>
      <top style="thin">
        <color rgb="FF3B6823"/>
      </top>
      <bottom style="thin">
        <color rgb="FF3B68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48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3" fillId="2" borderId="0" xfId="0" quotePrefix="1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7" fillId="3" borderId="1" xfId="0" quotePrefix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7" fillId="4" borderId="1" xfId="0" quotePrefix="1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0" fillId="3" borderId="1" xfId="0" quotePrefix="1" applyFont="1" applyFill="1" applyBorder="1" applyAlignment="1">
      <alignment wrapText="1"/>
    </xf>
    <xf numFmtId="0" fontId="10" fillId="5" borderId="1" xfId="0" quotePrefix="1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2" fillId="6" borderId="5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0" fontId="13" fillId="6" borderId="5" xfId="0" quotePrefix="1" applyFont="1" applyFill="1" applyBorder="1" applyAlignment="1">
      <alignment wrapText="1"/>
    </xf>
    <xf numFmtId="0" fontId="12" fillId="6" borderId="6" xfId="0" applyFont="1" applyFill="1" applyBorder="1" applyAlignment="1">
      <alignment wrapText="1"/>
    </xf>
    <xf numFmtId="0" fontId="12" fillId="6" borderId="7" xfId="0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3" fillId="7" borderId="9" xfId="0" applyFont="1" applyFill="1" applyBorder="1" applyAlignment="1">
      <alignment wrapText="1"/>
    </xf>
    <xf numFmtId="0" fontId="12" fillId="7" borderId="9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7" borderId="9" xfId="0" quotePrefix="1" applyFont="1" applyFill="1" applyBorder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wrapText="1"/>
    </xf>
    <xf numFmtId="0" fontId="12" fillId="7" borderId="10" xfId="0" applyFont="1" applyFill="1" applyBorder="1" applyAlignment="1">
      <alignment wrapText="1"/>
    </xf>
    <xf numFmtId="0" fontId="12" fillId="7" borderId="11" xfId="0" applyFont="1" applyFill="1" applyBorder="1" applyAlignment="1">
      <alignment wrapText="1"/>
    </xf>
    <xf numFmtId="0" fontId="12" fillId="7" borderId="12" xfId="0" applyFont="1" applyFill="1" applyBorder="1" applyAlignment="1">
      <alignment wrapText="1"/>
    </xf>
    <xf numFmtId="0" fontId="13" fillId="9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13" fillId="9" borderId="13" xfId="0" quotePrefix="1" applyFont="1" applyFill="1" applyBorder="1" applyAlignment="1">
      <alignment wrapText="1"/>
    </xf>
    <xf numFmtId="0" fontId="12" fillId="9" borderId="14" xfId="0" applyFont="1" applyFill="1" applyBorder="1" applyAlignment="1">
      <alignment wrapText="1"/>
    </xf>
    <xf numFmtId="0" fontId="12" fillId="9" borderId="15" xfId="0" applyFont="1" applyFill="1" applyBorder="1" applyAlignment="1">
      <alignment wrapText="1"/>
    </xf>
    <xf numFmtId="0" fontId="12" fillId="9" borderId="16" xfId="0" applyFont="1" applyFill="1" applyBorder="1" applyAlignment="1">
      <alignment wrapText="1"/>
    </xf>
    <xf numFmtId="0" fontId="13" fillId="10" borderId="17" xfId="0" applyFont="1" applyFill="1" applyBorder="1" applyAlignment="1">
      <alignment wrapText="1"/>
    </xf>
    <xf numFmtId="0" fontId="12" fillId="10" borderId="17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3" fillId="10" borderId="17" xfId="0" quotePrefix="1" applyFont="1" applyFill="1" applyBorder="1" applyAlignment="1">
      <alignment wrapText="1"/>
    </xf>
    <xf numFmtId="0" fontId="12" fillId="10" borderId="18" xfId="0" applyFont="1" applyFill="1" applyBorder="1" applyAlignment="1">
      <alignment wrapText="1"/>
    </xf>
    <xf numFmtId="0" fontId="12" fillId="10" borderId="19" xfId="0" applyFont="1" applyFill="1" applyBorder="1" applyAlignment="1">
      <alignment wrapText="1"/>
    </xf>
    <xf numFmtId="0" fontId="12" fillId="10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wrapText="1"/>
    </xf>
    <xf numFmtId="0" fontId="12" fillId="11" borderId="21" xfId="0" applyFont="1" applyFill="1" applyBorder="1" applyAlignment="1">
      <alignment wrapText="1"/>
    </xf>
    <xf numFmtId="0" fontId="13" fillId="11" borderId="21" xfId="0" quotePrefix="1" applyFont="1" applyFill="1" applyBorder="1" applyAlignment="1">
      <alignment wrapText="1"/>
    </xf>
    <xf numFmtId="0" fontId="12" fillId="11" borderId="22" xfId="0" applyFont="1" applyFill="1" applyBorder="1" applyAlignment="1">
      <alignment wrapText="1"/>
    </xf>
    <xf numFmtId="0" fontId="12" fillId="11" borderId="23" xfId="0" applyFont="1" applyFill="1" applyBorder="1" applyAlignment="1">
      <alignment wrapText="1"/>
    </xf>
    <xf numFmtId="0" fontId="12" fillId="11" borderId="24" xfId="0" applyFont="1" applyFill="1" applyBorder="1" applyAlignment="1">
      <alignment wrapText="1"/>
    </xf>
    <xf numFmtId="0" fontId="12" fillId="11" borderId="23" xfId="0" applyFont="1" applyFill="1" applyBorder="1" applyAlignment="1">
      <alignment horizontal="center" wrapText="1"/>
    </xf>
    <xf numFmtId="0" fontId="12" fillId="10" borderId="19" xfId="0" applyFont="1" applyFill="1" applyBorder="1" applyAlignment="1">
      <alignment horizontal="center" wrapText="1"/>
    </xf>
    <xf numFmtId="0" fontId="12" fillId="9" borderId="15" xfId="0" applyFont="1" applyFill="1" applyBorder="1" applyAlignment="1">
      <alignment horizontal="center" wrapText="1"/>
    </xf>
    <xf numFmtId="0" fontId="13" fillId="12" borderId="25" xfId="0" applyFont="1" applyFill="1" applyBorder="1" applyAlignment="1">
      <alignment wrapText="1"/>
    </xf>
    <xf numFmtId="0" fontId="12" fillId="12" borderId="25" xfId="0" applyFont="1" applyFill="1" applyBorder="1" applyAlignment="1">
      <alignment wrapText="1"/>
    </xf>
    <xf numFmtId="0" fontId="13" fillId="12" borderId="25" xfId="0" quotePrefix="1" applyFont="1" applyFill="1" applyBorder="1" applyAlignment="1">
      <alignment wrapText="1"/>
    </xf>
    <xf numFmtId="0" fontId="12" fillId="12" borderId="26" xfId="0" applyFont="1" applyFill="1" applyBorder="1" applyAlignment="1">
      <alignment wrapText="1"/>
    </xf>
    <xf numFmtId="0" fontId="12" fillId="12" borderId="27" xfId="0" applyFont="1" applyFill="1" applyBorder="1" applyAlignment="1">
      <alignment wrapText="1"/>
    </xf>
    <xf numFmtId="0" fontId="12" fillId="12" borderId="28" xfId="0" applyFont="1" applyFill="1" applyBorder="1" applyAlignment="1">
      <alignment wrapText="1"/>
    </xf>
    <xf numFmtId="0" fontId="13" fillId="13" borderId="29" xfId="0" applyFont="1" applyFill="1" applyBorder="1" applyAlignment="1">
      <alignment wrapText="1"/>
    </xf>
    <xf numFmtId="0" fontId="12" fillId="13" borderId="29" xfId="0" applyFont="1" applyFill="1" applyBorder="1" applyAlignment="1">
      <alignment wrapText="1"/>
    </xf>
    <xf numFmtId="0" fontId="13" fillId="13" borderId="29" xfId="0" quotePrefix="1" applyFont="1" applyFill="1" applyBorder="1" applyAlignment="1">
      <alignment wrapText="1"/>
    </xf>
    <xf numFmtId="0" fontId="12" fillId="13" borderId="30" xfId="0" applyFont="1" applyFill="1" applyBorder="1" applyAlignment="1">
      <alignment wrapText="1"/>
    </xf>
    <xf numFmtId="0" fontId="12" fillId="13" borderId="31" xfId="0" applyFont="1" applyFill="1" applyBorder="1" applyAlignment="1">
      <alignment wrapText="1"/>
    </xf>
    <xf numFmtId="0" fontId="12" fillId="13" borderId="32" xfId="0" applyFont="1" applyFill="1" applyBorder="1" applyAlignment="1">
      <alignment wrapText="1"/>
    </xf>
    <xf numFmtId="0" fontId="13" fillId="14" borderId="0" xfId="0" applyFont="1" applyFill="1" applyAlignment="1">
      <alignment wrapText="1"/>
    </xf>
    <xf numFmtId="0" fontId="12" fillId="14" borderId="0" xfId="0" applyFont="1" applyFill="1" applyAlignment="1">
      <alignment wrapText="1"/>
    </xf>
    <xf numFmtId="0" fontId="13" fillId="14" borderId="0" xfId="0" quotePrefix="1" applyFont="1" applyFill="1" applyAlignment="1">
      <alignment wrapText="1"/>
    </xf>
    <xf numFmtId="0" fontId="13" fillId="15" borderId="0" xfId="0" applyFont="1" applyFill="1" applyAlignment="1">
      <alignment wrapText="1"/>
    </xf>
    <xf numFmtId="0" fontId="12" fillId="15" borderId="0" xfId="0" applyFont="1" applyFill="1" applyAlignment="1">
      <alignment wrapText="1"/>
    </xf>
    <xf numFmtId="0" fontId="13" fillId="15" borderId="0" xfId="0" quotePrefix="1" applyFont="1" applyFill="1" applyAlignment="1">
      <alignment wrapText="1"/>
    </xf>
    <xf numFmtId="0" fontId="6" fillId="4" borderId="0" xfId="0" applyFont="1" applyFill="1" applyBorder="1" applyAlignment="1">
      <alignment wrapText="1"/>
    </xf>
    <xf numFmtId="0" fontId="9" fillId="5" borderId="0" xfId="0" applyFont="1" applyFill="1" applyBorder="1" applyAlignment="1">
      <alignment wrapText="1"/>
    </xf>
    <xf numFmtId="0" fontId="12" fillId="6" borderId="0" xfId="0" applyFont="1" applyFill="1" applyBorder="1" applyAlignment="1">
      <alignment wrapText="1"/>
    </xf>
    <xf numFmtId="0" fontId="12" fillId="7" borderId="0" xfId="0" applyFont="1" applyFill="1" applyBorder="1" applyAlignment="1">
      <alignment wrapText="1"/>
    </xf>
    <xf numFmtId="0" fontId="12" fillId="9" borderId="0" xfId="0" applyFont="1" applyFill="1" applyBorder="1" applyAlignment="1">
      <alignment wrapText="1"/>
    </xf>
    <xf numFmtId="0" fontId="12" fillId="10" borderId="0" xfId="0" applyFont="1" applyFill="1" applyBorder="1" applyAlignment="1">
      <alignment wrapText="1"/>
    </xf>
    <xf numFmtId="0" fontId="12" fillId="11" borderId="0" xfId="0" applyFont="1" applyFill="1" applyBorder="1" applyAlignment="1">
      <alignment wrapText="1"/>
    </xf>
    <xf numFmtId="0" fontId="12" fillId="12" borderId="0" xfId="0" applyFont="1" applyFill="1" applyBorder="1" applyAlignment="1">
      <alignment wrapText="1"/>
    </xf>
    <xf numFmtId="0" fontId="12" fillId="13" borderId="0" xfId="0" applyFont="1" applyFill="1" applyBorder="1" applyAlignment="1">
      <alignment wrapText="1"/>
    </xf>
    <xf numFmtId="42" fontId="12" fillId="15" borderId="0" xfId="2" applyFont="1" applyFill="1" applyAlignment="1">
      <alignment wrapText="1"/>
    </xf>
    <xf numFmtId="42" fontId="13" fillId="15" borderId="0" xfId="2" applyFont="1" applyFill="1" applyAlignment="1">
      <alignment wrapText="1"/>
    </xf>
    <xf numFmtId="42" fontId="13" fillId="14" borderId="0" xfId="2" applyFont="1" applyFill="1" applyAlignment="1">
      <alignment wrapText="1"/>
    </xf>
    <xf numFmtId="42" fontId="13" fillId="13" borderId="29" xfId="2" applyFont="1" applyFill="1" applyBorder="1" applyAlignment="1">
      <alignment wrapText="1"/>
    </xf>
    <xf numFmtId="42" fontId="13" fillId="12" borderId="25" xfId="2" applyFont="1" applyFill="1" applyBorder="1" applyAlignment="1">
      <alignment wrapText="1"/>
    </xf>
    <xf numFmtId="42" fontId="13" fillId="11" borderId="21" xfId="2" applyFont="1" applyFill="1" applyBorder="1" applyAlignment="1">
      <alignment wrapText="1"/>
    </xf>
    <xf numFmtId="42" fontId="13" fillId="3" borderId="17" xfId="2" applyFont="1" applyFill="1" applyBorder="1" applyAlignment="1">
      <alignment wrapText="1"/>
    </xf>
    <xf numFmtId="42" fontId="13" fillId="3" borderId="13" xfId="2" applyFont="1" applyFill="1" applyBorder="1" applyAlignment="1">
      <alignment wrapText="1"/>
    </xf>
    <xf numFmtId="42" fontId="13" fillId="3" borderId="9" xfId="2" applyFont="1" applyFill="1" applyBorder="1" applyAlignment="1">
      <alignment wrapText="1"/>
    </xf>
    <xf numFmtId="42" fontId="13" fillId="3" borderId="5" xfId="2" applyFont="1" applyFill="1" applyBorder="1" applyAlignment="1">
      <alignment wrapText="1"/>
    </xf>
    <xf numFmtId="42" fontId="4" fillId="2" borderId="0" xfId="2" applyFont="1" applyFill="1" applyAlignment="1">
      <alignment wrapText="1"/>
    </xf>
    <xf numFmtId="42" fontId="4" fillId="3" borderId="1" xfId="2" applyFont="1" applyFill="1" applyBorder="1" applyAlignment="1">
      <alignment wrapText="1"/>
    </xf>
    <xf numFmtId="42" fontId="4" fillId="4" borderId="1" xfId="2" applyFont="1" applyFill="1" applyBorder="1" applyAlignment="1">
      <alignment wrapText="1"/>
    </xf>
    <xf numFmtId="42" fontId="10" fillId="5" borderId="1" xfId="2" applyFont="1" applyFill="1" applyBorder="1" applyAlignment="1">
      <alignment wrapText="1"/>
    </xf>
    <xf numFmtId="42" fontId="10" fillId="3" borderId="1" xfId="2" applyFont="1" applyFill="1" applyBorder="1" applyAlignment="1">
      <alignment wrapText="1"/>
    </xf>
    <xf numFmtId="42" fontId="0" fillId="0" borderId="0" xfId="2" applyFont="1"/>
    <xf numFmtId="0" fontId="14" fillId="0" borderId="0" xfId="0" applyFont="1"/>
    <xf numFmtId="42" fontId="14" fillId="0" borderId="0" xfId="2" applyFont="1"/>
    <xf numFmtId="0" fontId="15" fillId="0" borderId="0" xfId="0" applyFont="1"/>
    <xf numFmtId="42" fontId="15" fillId="0" borderId="0" xfId="2" applyFont="1"/>
    <xf numFmtId="0" fontId="16" fillId="16" borderId="33" xfId="0" applyFont="1" applyFill="1" applyBorder="1" applyAlignment="1">
      <alignment wrapText="1"/>
    </xf>
    <xf numFmtId="0" fontId="16" fillId="0" borderId="33" xfId="0" applyFont="1" applyBorder="1" applyAlignment="1">
      <alignment wrapText="1"/>
    </xf>
    <xf numFmtId="9" fontId="16" fillId="0" borderId="33" xfId="0" applyNumberFormat="1" applyFont="1" applyBorder="1" applyAlignment="1">
      <alignment wrapText="1"/>
    </xf>
    <xf numFmtId="10" fontId="16" fillId="0" borderId="33" xfId="0" applyNumberFormat="1" applyFont="1" applyBorder="1" applyAlignment="1">
      <alignment wrapText="1"/>
    </xf>
    <xf numFmtId="42" fontId="15" fillId="0" borderId="0" xfId="0" applyNumberFormat="1" applyFont="1"/>
    <xf numFmtId="9" fontId="15" fillId="0" borderId="0" xfId="0" applyNumberFormat="1" applyFont="1"/>
    <xf numFmtId="10" fontId="15" fillId="0" borderId="0" xfId="0" applyNumberFormat="1" applyFont="1"/>
    <xf numFmtId="0" fontId="14" fillId="17" borderId="0" xfId="0" applyFont="1" applyFill="1"/>
    <xf numFmtId="0" fontId="14" fillId="0" borderId="0" xfId="0" applyFont="1" applyAlignment="1">
      <alignment wrapText="1"/>
    </xf>
    <xf numFmtId="0" fontId="14" fillId="17" borderId="0" xfId="0" applyFont="1" applyFill="1" applyAlignment="1">
      <alignment wrapText="1"/>
    </xf>
    <xf numFmtId="42" fontId="14" fillId="0" borderId="0" xfId="0" applyNumberFormat="1" applyFont="1"/>
    <xf numFmtId="42" fontId="14" fillId="17" borderId="0" xfId="0" applyNumberFormat="1" applyFont="1" applyFill="1"/>
    <xf numFmtId="0" fontId="17" fillId="0" borderId="0" xfId="0" applyFont="1"/>
    <xf numFmtId="42" fontId="17" fillId="0" borderId="0" xfId="2" applyFo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5" fillId="18" borderId="0" xfId="0" applyFont="1" applyFill="1"/>
    <xf numFmtId="164" fontId="15" fillId="0" borderId="0" xfId="1" applyNumberFormat="1" applyFont="1"/>
    <xf numFmtId="0" fontId="15" fillId="19" borderId="0" xfId="0" applyFont="1" applyFill="1"/>
    <xf numFmtId="0" fontId="18" fillId="20" borderId="0" xfId="0" applyFont="1" applyFill="1" applyAlignment="1">
      <alignment horizontal="center"/>
    </xf>
    <xf numFmtId="0" fontId="15" fillId="20" borderId="0" xfId="0" applyFont="1" applyFill="1"/>
    <xf numFmtId="42" fontId="18" fillId="0" borderId="0" xfId="2" applyFont="1"/>
    <xf numFmtId="164" fontId="18" fillId="0" borderId="0" xfId="1" applyNumberFormat="1" applyFont="1"/>
    <xf numFmtId="164" fontId="15" fillId="0" borderId="0" xfId="0" applyNumberFormat="1" applyFont="1"/>
    <xf numFmtId="42" fontId="17" fillId="0" borderId="0" xfId="0" applyNumberFormat="1" applyFont="1"/>
    <xf numFmtId="0" fontId="17" fillId="17" borderId="0" xfId="0" applyFont="1" applyFill="1"/>
    <xf numFmtId="0" fontId="14" fillId="0" borderId="0" xfId="0" applyFont="1" applyAlignment="1">
      <alignment horizontal="center"/>
    </xf>
    <xf numFmtId="0" fontId="14" fillId="17" borderId="0" xfId="0" applyFont="1" applyFill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332286</xdr:colOff>
      <xdr:row>26</xdr:row>
      <xdr:rowOff>189857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03825F-5F79-494C-860A-6CA46A7D7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14286" cy="514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18095</xdr:colOff>
      <xdr:row>22</xdr:row>
      <xdr:rowOff>28048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EC3AB5-3993-4E07-BED3-B002A48B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0"/>
          <a:ext cx="7638095" cy="4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4"/>
  <sheetViews>
    <sheetView tabSelected="1" workbookViewId="0">
      <selection activeCell="BL33" sqref="BL33"/>
    </sheetView>
  </sheetViews>
  <sheetFormatPr baseColWidth="10" defaultRowHeight="15" x14ac:dyDescent="0.25"/>
  <cols>
    <col min="1" max="1" width="45.7109375" bestFit="1" customWidth="1"/>
    <col min="2" max="3" width="11.5703125" bestFit="1" customWidth="1"/>
    <col min="4" max="4" width="2" bestFit="1" customWidth="1"/>
    <col min="5" max="5" width="2.28515625" customWidth="1"/>
    <col min="6" max="6" width="3.28515625" customWidth="1"/>
    <col min="7" max="7" width="45.7109375" bestFit="1" customWidth="1"/>
    <col min="8" max="8" width="11.5703125" bestFit="1" customWidth="1"/>
    <col min="9" max="9" width="9" bestFit="1" customWidth="1"/>
    <col min="10" max="10" width="2.42578125" bestFit="1" customWidth="1"/>
    <col min="11" max="11" width="2.5703125" customWidth="1"/>
    <col min="12" max="12" width="45.7109375" bestFit="1" customWidth="1"/>
    <col min="13" max="14" width="11.5703125" bestFit="1" customWidth="1"/>
    <col min="15" max="15" width="2.42578125" bestFit="1" customWidth="1"/>
    <col min="16" max="16" width="3.140625" customWidth="1"/>
    <col min="17" max="17" width="45.7109375" bestFit="1" customWidth="1"/>
    <col min="18" max="19" width="11.5703125" bestFit="1" customWidth="1"/>
    <col min="20" max="20" width="2.28515625" bestFit="1" customWidth="1"/>
    <col min="21" max="21" width="2.85546875" customWidth="1"/>
    <col min="22" max="22" width="45.7109375" bestFit="1" customWidth="1"/>
    <col min="23" max="24" width="11.5703125" bestFit="1" customWidth="1"/>
    <col min="25" max="25" width="2.28515625" bestFit="1" customWidth="1"/>
    <col min="26" max="26" width="2.42578125" customWidth="1"/>
    <col min="27" max="27" width="45.7109375" bestFit="1" customWidth="1"/>
    <col min="28" max="29" width="11.5703125" bestFit="1" customWidth="1"/>
    <col min="30" max="30" width="2.28515625" bestFit="1" customWidth="1"/>
    <col min="31" max="31" width="2.28515625" customWidth="1"/>
    <col min="32" max="32" width="45.7109375" bestFit="1" customWidth="1"/>
    <col min="33" max="34" width="11.5703125" bestFit="1" customWidth="1"/>
    <col min="35" max="35" width="2.28515625" customWidth="1"/>
    <col min="36" max="36" width="2.5703125" customWidth="1"/>
    <col min="37" max="37" width="45.7109375" bestFit="1" customWidth="1"/>
    <col min="38" max="39" width="11.5703125" bestFit="1" customWidth="1"/>
    <col min="40" max="40" width="2.28515625" bestFit="1" customWidth="1"/>
    <col min="41" max="41" width="3.28515625" customWidth="1"/>
    <col min="42" max="42" width="45.7109375" bestFit="1" customWidth="1"/>
    <col min="43" max="44" width="11.5703125" bestFit="1" customWidth="1"/>
    <col min="45" max="45" width="2.28515625" bestFit="1" customWidth="1"/>
    <col min="46" max="46" width="3.140625" customWidth="1"/>
    <col min="47" max="47" width="45.7109375" bestFit="1" customWidth="1"/>
    <col min="48" max="49" width="11.5703125" bestFit="1" customWidth="1"/>
    <col min="50" max="50" width="2.28515625" bestFit="1" customWidth="1"/>
    <col min="51" max="51" width="2.140625" customWidth="1"/>
    <col min="52" max="52" width="45.7109375" bestFit="1" customWidth="1"/>
    <col min="53" max="54" width="11.5703125" bestFit="1" customWidth="1"/>
    <col min="55" max="55" width="2.28515625" bestFit="1" customWidth="1"/>
    <col min="56" max="56" width="2.42578125" customWidth="1"/>
    <col min="57" max="57" width="45.7109375" bestFit="1" customWidth="1"/>
    <col min="58" max="59" width="11.5703125" bestFit="1" customWidth="1"/>
    <col min="60" max="60" width="2.28515625" bestFit="1" customWidth="1"/>
    <col min="61" max="61" width="2.140625" customWidth="1"/>
    <col min="62" max="62" width="45.7109375" bestFit="1" customWidth="1"/>
    <col min="63" max="63" width="11.5703125" bestFit="1" customWidth="1"/>
    <col min="64" max="64" width="11.5703125" style="113" bestFit="1" customWidth="1"/>
    <col min="65" max="65" width="11.5703125" bestFit="1" customWidth="1"/>
  </cols>
  <sheetData>
    <row r="1" spans="1:65" x14ac:dyDescent="0.25">
      <c r="A1" s="2" t="s">
        <v>0</v>
      </c>
      <c r="B1" s="2"/>
      <c r="C1" s="2">
        <v>2005</v>
      </c>
      <c r="D1" s="2"/>
      <c r="G1" s="19" t="s">
        <v>29</v>
      </c>
      <c r="H1" s="20"/>
      <c r="I1" s="20">
        <v>2006</v>
      </c>
      <c r="J1" s="21"/>
      <c r="L1" s="29" t="s">
        <v>29</v>
      </c>
      <c r="M1" s="30"/>
      <c r="N1" s="30">
        <v>2007</v>
      </c>
      <c r="O1" s="31"/>
      <c r="Q1" s="36" t="s">
        <v>40</v>
      </c>
      <c r="R1" s="37"/>
      <c r="S1" s="37">
        <v>2008</v>
      </c>
      <c r="T1" s="38"/>
      <c r="V1" s="45" t="s">
        <v>40</v>
      </c>
      <c r="W1" s="46"/>
      <c r="X1" s="46">
        <v>2009</v>
      </c>
      <c r="Y1" s="47"/>
      <c r="AA1" s="52" t="s">
        <v>40</v>
      </c>
      <c r="AB1" s="53"/>
      <c r="AC1" s="70">
        <v>2010</v>
      </c>
      <c r="AD1" s="54"/>
      <c r="AF1" s="59" t="s">
        <v>40</v>
      </c>
      <c r="AG1" s="60"/>
      <c r="AH1" s="69">
        <v>2011</v>
      </c>
      <c r="AI1" s="61"/>
      <c r="AK1" s="65" t="s">
        <v>40</v>
      </c>
      <c r="AL1" s="66"/>
      <c r="AM1" s="68">
        <v>2012</v>
      </c>
      <c r="AN1" s="67"/>
      <c r="AP1" s="74" t="s">
        <v>40</v>
      </c>
      <c r="AQ1" s="75"/>
      <c r="AR1" s="75">
        <v>2013</v>
      </c>
      <c r="AS1" s="76"/>
      <c r="AU1" s="80" t="s">
        <v>65</v>
      </c>
      <c r="AV1" s="81"/>
      <c r="AW1" s="81">
        <v>2014</v>
      </c>
      <c r="AX1" s="82"/>
      <c r="AZ1" s="84" t="s">
        <v>65</v>
      </c>
      <c r="BA1" s="84"/>
      <c r="BB1" s="84">
        <v>2015</v>
      </c>
      <c r="BC1" s="84"/>
      <c r="BE1" s="87" t="s">
        <v>65</v>
      </c>
      <c r="BF1" s="87"/>
      <c r="BG1" s="87">
        <v>2016</v>
      </c>
      <c r="BH1" s="87"/>
      <c r="BJ1" s="87" t="s">
        <v>65</v>
      </c>
      <c r="BK1" s="87"/>
      <c r="BL1" s="98">
        <v>2017</v>
      </c>
      <c r="BM1" s="87"/>
    </row>
    <row r="2" spans="1:65" x14ac:dyDescent="0.25">
      <c r="A2" s="1" t="s">
        <v>1</v>
      </c>
      <c r="B2" s="2">
        <v>224</v>
      </c>
      <c r="C2" s="1" t="s">
        <v>2</v>
      </c>
      <c r="D2" s="1" t="s">
        <v>2</v>
      </c>
      <c r="G2" s="10" t="s">
        <v>1</v>
      </c>
      <c r="H2" s="11">
        <v>224</v>
      </c>
      <c r="I2" s="10" t="s">
        <v>2</v>
      </c>
      <c r="J2" s="10" t="s">
        <v>2</v>
      </c>
      <c r="L2" s="22" t="s">
        <v>1</v>
      </c>
      <c r="M2" s="23">
        <v>224</v>
      </c>
      <c r="N2" s="22" t="s">
        <v>2</v>
      </c>
      <c r="O2" s="22" t="s">
        <v>2</v>
      </c>
      <c r="Q2" s="32" t="s">
        <v>1</v>
      </c>
      <c r="R2" s="33">
        <v>224</v>
      </c>
      <c r="S2" s="34" t="s">
        <v>2</v>
      </c>
      <c r="T2" s="32" t="s">
        <v>2</v>
      </c>
      <c r="V2" s="39" t="s">
        <v>1</v>
      </c>
      <c r="W2" s="40">
        <v>224</v>
      </c>
      <c r="X2" s="41" t="s">
        <v>2</v>
      </c>
      <c r="Y2" s="39" t="s">
        <v>2</v>
      </c>
      <c r="AA2" s="48" t="s">
        <v>1</v>
      </c>
      <c r="AB2" s="49">
        <v>224</v>
      </c>
      <c r="AC2" s="50" t="s">
        <v>2</v>
      </c>
      <c r="AD2" s="48" t="s">
        <v>2</v>
      </c>
      <c r="AF2" s="55" t="s">
        <v>1</v>
      </c>
      <c r="AG2" s="56">
        <v>224</v>
      </c>
      <c r="AH2" s="57" t="s">
        <v>2</v>
      </c>
      <c r="AI2" s="55" t="s">
        <v>2</v>
      </c>
      <c r="AK2" s="62" t="s">
        <v>1</v>
      </c>
      <c r="AL2" s="63">
        <v>224</v>
      </c>
      <c r="AM2" s="62" t="s">
        <v>2</v>
      </c>
      <c r="AN2" s="62" t="s">
        <v>2</v>
      </c>
      <c r="AP2" s="71" t="s">
        <v>1</v>
      </c>
      <c r="AQ2" s="72">
        <v>224</v>
      </c>
      <c r="AR2" s="71" t="s">
        <v>2</v>
      </c>
      <c r="AS2" s="71" t="s">
        <v>2</v>
      </c>
      <c r="AU2" s="77" t="s">
        <v>1</v>
      </c>
      <c r="AV2" s="78">
        <v>224</v>
      </c>
      <c r="AW2" s="77" t="s">
        <v>2</v>
      </c>
      <c r="AX2" s="77" t="s">
        <v>2</v>
      </c>
      <c r="AZ2" s="83" t="s">
        <v>1</v>
      </c>
      <c r="BA2" s="84">
        <v>224</v>
      </c>
      <c r="BB2" s="83" t="s">
        <v>2</v>
      </c>
      <c r="BC2" s="83" t="s">
        <v>2</v>
      </c>
      <c r="BE2" s="86" t="s">
        <v>1</v>
      </c>
      <c r="BF2" s="87">
        <v>224</v>
      </c>
      <c r="BG2" s="86" t="s">
        <v>2</v>
      </c>
      <c r="BH2" s="86" t="s">
        <v>2</v>
      </c>
      <c r="BJ2" s="86" t="s">
        <v>1</v>
      </c>
      <c r="BK2" s="87">
        <v>224</v>
      </c>
      <c r="BL2" s="99" t="s">
        <v>2</v>
      </c>
      <c r="BM2" s="86" t="s">
        <v>2</v>
      </c>
    </row>
    <row r="3" spans="1:65" ht="23.25" x14ac:dyDescent="0.25">
      <c r="A3" s="3" t="s">
        <v>3</v>
      </c>
      <c r="B3" s="4">
        <v>774</v>
      </c>
      <c r="C3" s="3" t="s">
        <v>2</v>
      </c>
      <c r="D3" s="5" t="s">
        <v>4</v>
      </c>
      <c r="G3" s="12" t="s">
        <v>3</v>
      </c>
      <c r="H3" s="13">
        <v>774</v>
      </c>
      <c r="I3" s="14">
        <v>95490</v>
      </c>
      <c r="J3" s="15" t="s">
        <v>4</v>
      </c>
      <c r="L3" s="24" t="s">
        <v>3</v>
      </c>
      <c r="M3" s="25">
        <v>774</v>
      </c>
      <c r="N3" s="24" t="s">
        <v>2</v>
      </c>
      <c r="O3" s="26" t="s">
        <v>4</v>
      </c>
      <c r="Q3" s="32" t="s">
        <v>3</v>
      </c>
      <c r="R3" s="33">
        <v>774</v>
      </c>
      <c r="S3" s="34">
        <v>16369341</v>
      </c>
      <c r="T3" s="35" t="s">
        <v>4</v>
      </c>
      <c r="V3" s="39" t="s">
        <v>3</v>
      </c>
      <c r="W3" s="40">
        <v>774</v>
      </c>
      <c r="X3" s="41">
        <v>48680616</v>
      </c>
      <c r="Y3" s="42" t="s">
        <v>4</v>
      </c>
      <c r="AA3" s="48" t="s">
        <v>3</v>
      </c>
      <c r="AB3" s="49">
        <v>774</v>
      </c>
      <c r="AC3" s="50">
        <v>69088108</v>
      </c>
      <c r="AD3" s="51" t="s">
        <v>4</v>
      </c>
      <c r="AF3" s="55" t="s">
        <v>3</v>
      </c>
      <c r="AG3" s="56">
        <v>774</v>
      </c>
      <c r="AH3" s="57">
        <v>86498494</v>
      </c>
      <c r="AI3" s="58" t="s">
        <v>4</v>
      </c>
      <c r="AK3" s="62" t="s">
        <v>3</v>
      </c>
      <c r="AL3" s="63">
        <v>774</v>
      </c>
      <c r="AM3" s="62">
        <v>119240297</v>
      </c>
      <c r="AN3" s="64" t="s">
        <v>4</v>
      </c>
      <c r="AP3" s="71" t="s">
        <v>3</v>
      </c>
      <c r="AQ3" s="72">
        <v>774</v>
      </c>
      <c r="AR3" s="71">
        <v>199529845</v>
      </c>
      <c r="AS3" s="73" t="s">
        <v>4</v>
      </c>
      <c r="AU3" s="77" t="s">
        <v>66</v>
      </c>
      <c r="AV3" s="78">
        <v>774</v>
      </c>
      <c r="AW3" s="77">
        <v>279467086</v>
      </c>
      <c r="AX3" s="79" t="s">
        <v>4</v>
      </c>
      <c r="AZ3" s="83" t="s">
        <v>66</v>
      </c>
      <c r="BA3" s="84">
        <v>774</v>
      </c>
      <c r="BB3" s="83">
        <v>395559385</v>
      </c>
      <c r="BC3" s="85" t="s">
        <v>4</v>
      </c>
      <c r="BE3" s="86" t="s">
        <v>66</v>
      </c>
      <c r="BF3" s="87">
        <v>774</v>
      </c>
      <c r="BG3" s="86">
        <v>414780378</v>
      </c>
      <c r="BH3" s="88" t="s">
        <v>4</v>
      </c>
      <c r="BJ3" s="86" t="s">
        <v>66</v>
      </c>
      <c r="BK3" s="87">
        <v>774</v>
      </c>
      <c r="BL3" s="99">
        <v>528024090</v>
      </c>
      <c r="BM3" s="88" t="s">
        <v>4</v>
      </c>
    </row>
    <row r="4" spans="1:65" ht="23.25" x14ac:dyDescent="0.25">
      <c r="A4" s="1" t="s">
        <v>5</v>
      </c>
      <c r="B4" s="2">
        <v>775</v>
      </c>
      <c r="C4" s="1" t="s">
        <v>2</v>
      </c>
      <c r="D4" s="6" t="s">
        <v>4</v>
      </c>
      <c r="G4" s="10" t="s">
        <v>5</v>
      </c>
      <c r="H4" s="11">
        <v>775</v>
      </c>
      <c r="I4" s="16">
        <v>19559</v>
      </c>
      <c r="J4" s="17" t="s">
        <v>4</v>
      </c>
      <c r="L4" s="22" t="s">
        <v>5</v>
      </c>
      <c r="M4" s="23">
        <v>775</v>
      </c>
      <c r="N4" s="22">
        <v>4260424</v>
      </c>
      <c r="O4" s="27" t="s">
        <v>4</v>
      </c>
      <c r="Q4" s="32" t="s">
        <v>5</v>
      </c>
      <c r="R4" s="33">
        <v>775</v>
      </c>
      <c r="S4" s="34" t="s">
        <v>2</v>
      </c>
      <c r="T4" s="35" t="s">
        <v>4</v>
      </c>
      <c r="V4" s="39" t="s">
        <v>5</v>
      </c>
      <c r="W4" s="40">
        <v>775</v>
      </c>
      <c r="X4" s="41" t="s">
        <v>2</v>
      </c>
      <c r="Y4" s="42" t="s">
        <v>4</v>
      </c>
      <c r="AA4" s="48" t="s">
        <v>5</v>
      </c>
      <c r="AB4" s="49">
        <v>775</v>
      </c>
      <c r="AC4" s="50">
        <v>8001938</v>
      </c>
      <c r="AD4" s="51" t="s">
        <v>4</v>
      </c>
      <c r="AF4" s="55" t="s">
        <v>5</v>
      </c>
      <c r="AG4" s="56">
        <v>775</v>
      </c>
      <c r="AH4" s="57">
        <v>15193526</v>
      </c>
      <c r="AI4" s="58" t="s">
        <v>4</v>
      </c>
      <c r="AK4" s="62" t="s">
        <v>5</v>
      </c>
      <c r="AL4" s="63">
        <v>775</v>
      </c>
      <c r="AM4" s="62">
        <v>7800325</v>
      </c>
      <c r="AN4" s="64" t="s">
        <v>4</v>
      </c>
      <c r="AP4" s="71" t="s">
        <v>5</v>
      </c>
      <c r="AQ4" s="72">
        <v>775</v>
      </c>
      <c r="AR4" s="71">
        <v>29570598</v>
      </c>
      <c r="AS4" s="73" t="s">
        <v>4</v>
      </c>
      <c r="AU4" s="77" t="s">
        <v>67</v>
      </c>
      <c r="AV4" s="78">
        <v>931</v>
      </c>
      <c r="AW4" s="77" t="s">
        <v>2</v>
      </c>
      <c r="AX4" s="79" t="s">
        <v>4</v>
      </c>
      <c r="AZ4" s="83" t="s">
        <v>67</v>
      </c>
      <c r="BA4" s="84">
        <v>931</v>
      </c>
      <c r="BB4" s="83" t="s">
        <v>2</v>
      </c>
      <c r="BC4" s="85" t="s">
        <v>4</v>
      </c>
      <c r="BE4" s="86" t="s">
        <v>67</v>
      </c>
      <c r="BF4" s="87">
        <v>931</v>
      </c>
      <c r="BG4" s="86" t="s">
        <v>2</v>
      </c>
      <c r="BH4" s="88" t="s">
        <v>4</v>
      </c>
      <c r="BJ4" s="86" t="s">
        <v>67</v>
      </c>
      <c r="BK4" s="87">
        <v>931</v>
      </c>
      <c r="BL4" s="99" t="s">
        <v>2</v>
      </c>
      <c r="BM4" s="88" t="s">
        <v>4</v>
      </c>
    </row>
    <row r="5" spans="1:65" x14ac:dyDescent="0.25">
      <c r="A5" s="3" t="s">
        <v>6</v>
      </c>
      <c r="B5" s="4">
        <v>284</v>
      </c>
      <c r="C5" s="3" t="s">
        <v>2</v>
      </c>
      <c r="D5" s="5" t="s">
        <v>7</v>
      </c>
      <c r="G5" s="12" t="s">
        <v>6</v>
      </c>
      <c r="H5" s="13">
        <v>284</v>
      </c>
      <c r="I5" s="12" t="s">
        <v>2</v>
      </c>
      <c r="J5" s="15" t="s">
        <v>7</v>
      </c>
      <c r="L5" s="24" t="s">
        <v>6</v>
      </c>
      <c r="M5" s="25">
        <v>284</v>
      </c>
      <c r="N5" s="24" t="s">
        <v>2</v>
      </c>
      <c r="O5" s="26" t="s">
        <v>7</v>
      </c>
      <c r="Q5" s="32" t="s">
        <v>6</v>
      </c>
      <c r="R5" s="33">
        <v>284</v>
      </c>
      <c r="S5" s="34" t="s">
        <v>2</v>
      </c>
      <c r="T5" s="35" t="s">
        <v>7</v>
      </c>
      <c r="V5" s="39" t="s">
        <v>6</v>
      </c>
      <c r="W5" s="40">
        <v>284</v>
      </c>
      <c r="X5" s="41" t="s">
        <v>2</v>
      </c>
      <c r="Y5" s="42" t="s">
        <v>7</v>
      </c>
      <c r="AA5" s="48" t="s">
        <v>6</v>
      </c>
      <c r="AB5" s="49">
        <v>284</v>
      </c>
      <c r="AC5" s="50" t="s">
        <v>2</v>
      </c>
      <c r="AD5" s="51" t="s">
        <v>7</v>
      </c>
      <c r="AF5" s="55" t="s">
        <v>6</v>
      </c>
      <c r="AG5" s="56">
        <v>284</v>
      </c>
      <c r="AH5" s="57" t="s">
        <v>2</v>
      </c>
      <c r="AI5" s="58" t="s">
        <v>7</v>
      </c>
      <c r="AK5" s="62" t="s">
        <v>6</v>
      </c>
      <c r="AL5" s="63">
        <v>284</v>
      </c>
      <c r="AM5" s="62" t="s">
        <v>2</v>
      </c>
      <c r="AN5" s="64" t="s">
        <v>7</v>
      </c>
      <c r="AP5" s="71" t="s">
        <v>6</v>
      </c>
      <c r="AQ5" s="72">
        <v>284</v>
      </c>
      <c r="AR5" s="71" t="s">
        <v>2</v>
      </c>
      <c r="AS5" s="73" t="s">
        <v>7</v>
      </c>
      <c r="AU5" s="77" t="s">
        <v>5</v>
      </c>
      <c r="AV5" s="78">
        <v>775</v>
      </c>
      <c r="AW5" s="77">
        <v>21739631</v>
      </c>
      <c r="AX5" s="79" t="s">
        <v>4</v>
      </c>
      <c r="AZ5" s="83" t="s">
        <v>5</v>
      </c>
      <c r="BA5" s="84">
        <v>775</v>
      </c>
      <c r="BB5" s="83">
        <v>47536622</v>
      </c>
      <c r="BC5" s="85" t="s">
        <v>4</v>
      </c>
      <c r="BE5" s="86" t="s">
        <v>5</v>
      </c>
      <c r="BF5" s="87">
        <v>775</v>
      </c>
      <c r="BG5" s="86">
        <v>49390550</v>
      </c>
      <c r="BH5" s="88" t="s">
        <v>4</v>
      </c>
      <c r="BJ5" s="86" t="s">
        <v>5</v>
      </c>
      <c r="BK5" s="87">
        <v>775</v>
      </c>
      <c r="BL5" s="99">
        <v>50822876</v>
      </c>
      <c r="BM5" s="88" t="s">
        <v>4</v>
      </c>
    </row>
    <row r="6" spans="1:65" x14ac:dyDescent="0.25">
      <c r="A6" s="1" t="s">
        <v>8</v>
      </c>
      <c r="B6" s="2">
        <v>225</v>
      </c>
      <c r="C6" s="7">
        <v>111051</v>
      </c>
      <c r="D6" s="6" t="s">
        <v>4</v>
      </c>
      <c r="G6" s="10" t="s">
        <v>8</v>
      </c>
      <c r="H6" s="11">
        <v>225</v>
      </c>
      <c r="I6" s="16">
        <v>29846442</v>
      </c>
      <c r="J6" s="17" t="s">
        <v>4</v>
      </c>
      <c r="L6" s="22" t="s">
        <v>8</v>
      </c>
      <c r="M6" s="23">
        <v>225</v>
      </c>
      <c r="N6" s="22">
        <v>21977446</v>
      </c>
      <c r="O6" s="27" t="s">
        <v>4</v>
      </c>
      <c r="Q6" s="32" t="s">
        <v>8</v>
      </c>
      <c r="R6" s="33">
        <v>225</v>
      </c>
      <c r="S6" s="34">
        <v>40807058</v>
      </c>
      <c r="T6" s="35" t="s">
        <v>4</v>
      </c>
      <c r="V6" s="39" t="s">
        <v>8</v>
      </c>
      <c r="W6" s="40">
        <v>225</v>
      </c>
      <c r="X6" s="41">
        <v>47070221</v>
      </c>
      <c r="Y6" s="42" t="s">
        <v>4</v>
      </c>
      <c r="AA6" s="48" t="s">
        <v>8</v>
      </c>
      <c r="AB6" s="49">
        <v>225</v>
      </c>
      <c r="AC6" s="50">
        <v>40123620</v>
      </c>
      <c r="AD6" s="51" t="s">
        <v>4</v>
      </c>
      <c r="AF6" s="55" t="s">
        <v>8</v>
      </c>
      <c r="AG6" s="56">
        <v>225</v>
      </c>
      <c r="AH6" s="57">
        <v>45077166</v>
      </c>
      <c r="AI6" s="58" t="s">
        <v>4</v>
      </c>
      <c r="AK6" s="62" t="s">
        <v>8</v>
      </c>
      <c r="AL6" s="63">
        <v>225</v>
      </c>
      <c r="AM6" s="62">
        <v>144634767</v>
      </c>
      <c r="AN6" s="64" t="s">
        <v>4</v>
      </c>
      <c r="AP6" s="71" t="s">
        <v>8</v>
      </c>
      <c r="AQ6" s="72">
        <v>225</v>
      </c>
      <c r="AR6" s="71">
        <v>104234037</v>
      </c>
      <c r="AS6" s="73" t="s">
        <v>4</v>
      </c>
      <c r="AU6" s="77" t="s">
        <v>6</v>
      </c>
      <c r="AV6" s="78">
        <v>284</v>
      </c>
      <c r="AW6" s="77" t="s">
        <v>2</v>
      </c>
      <c r="AX6" s="79" t="s">
        <v>7</v>
      </c>
      <c r="AZ6" s="83" t="s">
        <v>6</v>
      </c>
      <c r="BA6" s="84">
        <v>284</v>
      </c>
      <c r="BB6" s="83" t="s">
        <v>2</v>
      </c>
      <c r="BC6" s="85" t="s">
        <v>7</v>
      </c>
      <c r="BE6" s="86" t="s">
        <v>81</v>
      </c>
      <c r="BF6" s="87">
        <v>979</v>
      </c>
      <c r="BG6" s="86" t="s">
        <v>2</v>
      </c>
      <c r="BH6" s="88" t="s">
        <v>4</v>
      </c>
      <c r="BJ6" s="86" t="s">
        <v>81</v>
      </c>
      <c r="BK6" s="87">
        <v>979</v>
      </c>
      <c r="BL6" s="99" t="s">
        <v>2</v>
      </c>
      <c r="BM6" s="88" t="s">
        <v>4</v>
      </c>
    </row>
    <row r="7" spans="1:65" ht="23.25" x14ac:dyDescent="0.25">
      <c r="A7" s="3" t="s">
        <v>9</v>
      </c>
      <c r="B7" s="4">
        <v>229</v>
      </c>
      <c r="C7" s="3" t="s">
        <v>2</v>
      </c>
      <c r="D7" s="5" t="s">
        <v>7</v>
      </c>
      <c r="G7" s="12" t="s">
        <v>9</v>
      </c>
      <c r="H7" s="13">
        <v>229</v>
      </c>
      <c r="I7" s="12" t="s">
        <v>2</v>
      </c>
      <c r="J7" s="15" t="s">
        <v>7</v>
      </c>
      <c r="L7" s="24" t="s">
        <v>9</v>
      </c>
      <c r="M7" s="25">
        <v>229</v>
      </c>
      <c r="N7" s="24" t="s">
        <v>2</v>
      </c>
      <c r="O7" s="26" t="s">
        <v>7</v>
      </c>
      <c r="Q7" s="32" t="s">
        <v>9</v>
      </c>
      <c r="R7" s="33">
        <v>229</v>
      </c>
      <c r="S7" s="34" t="s">
        <v>2</v>
      </c>
      <c r="T7" s="35" t="s">
        <v>7</v>
      </c>
      <c r="V7" s="39" t="s">
        <v>9</v>
      </c>
      <c r="W7" s="40">
        <v>229</v>
      </c>
      <c r="X7" s="41" t="s">
        <v>2</v>
      </c>
      <c r="Y7" s="42" t="s">
        <v>7</v>
      </c>
      <c r="AA7" s="48" t="s">
        <v>9</v>
      </c>
      <c r="AB7" s="49">
        <v>229</v>
      </c>
      <c r="AC7" s="50" t="s">
        <v>2</v>
      </c>
      <c r="AD7" s="51" t="s">
        <v>7</v>
      </c>
      <c r="AF7" s="55" t="s">
        <v>56</v>
      </c>
      <c r="AG7" s="56">
        <v>883</v>
      </c>
      <c r="AH7" s="57" t="s">
        <v>2</v>
      </c>
      <c r="AI7" s="58" t="s">
        <v>4</v>
      </c>
      <c r="AK7" s="62" t="s">
        <v>56</v>
      </c>
      <c r="AL7" s="63">
        <v>883</v>
      </c>
      <c r="AM7" s="62" t="s">
        <v>2</v>
      </c>
      <c r="AN7" s="64" t="s">
        <v>4</v>
      </c>
      <c r="AP7" s="71" t="s">
        <v>56</v>
      </c>
      <c r="AQ7" s="72">
        <v>883</v>
      </c>
      <c r="AR7" s="71" t="s">
        <v>2</v>
      </c>
      <c r="AS7" s="73" t="s">
        <v>4</v>
      </c>
      <c r="AU7" s="77" t="s">
        <v>8</v>
      </c>
      <c r="AV7" s="78">
        <v>225</v>
      </c>
      <c r="AW7" s="77">
        <v>222358855</v>
      </c>
      <c r="AX7" s="79" t="s">
        <v>4</v>
      </c>
      <c r="AZ7" s="83" t="s">
        <v>8</v>
      </c>
      <c r="BA7" s="84">
        <v>225</v>
      </c>
      <c r="BB7" s="83">
        <v>210157615</v>
      </c>
      <c r="BC7" s="85" t="s">
        <v>4</v>
      </c>
      <c r="BE7" s="86" t="s">
        <v>6</v>
      </c>
      <c r="BF7" s="87">
        <v>284</v>
      </c>
      <c r="BG7" s="86" t="s">
        <v>2</v>
      </c>
      <c r="BH7" s="88" t="s">
        <v>7</v>
      </c>
      <c r="BJ7" s="86" t="s">
        <v>6</v>
      </c>
      <c r="BK7" s="87">
        <v>284</v>
      </c>
      <c r="BL7" s="99" t="s">
        <v>2</v>
      </c>
      <c r="BM7" s="88" t="s">
        <v>7</v>
      </c>
    </row>
    <row r="8" spans="1:65" x14ac:dyDescent="0.25">
      <c r="A8" s="1" t="s">
        <v>10</v>
      </c>
      <c r="B8" s="2">
        <v>623</v>
      </c>
      <c r="C8" s="1" t="s">
        <v>2</v>
      </c>
      <c r="D8" s="6" t="s">
        <v>7</v>
      </c>
      <c r="G8" s="10" t="s">
        <v>10</v>
      </c>
      <c r="H8" s="11">
        <v>623</v>
      </c>
      <c r="I8" s="10" t="s">
        <v>2</v>
      </c>
      <c r="J8" s="17" t="s">
        <v>7</v>
      </c>
      <c r="L8" s="22" t="s">
        <v>10</v>
      </c>
      <c r="M8" s="23">
        <v>623</v>
      </c>
      <c r="N8" s="22" t="s">
        <v>2</v>
      </c>
      <c r="O8" s="27" t="s">
        <v>7</v>
      </c>
      <c r="Q8" s="32" t="s">
        <v>10</v>
      </c>
      <c r="R8" s="33">
        <v>623</v>
      </c>
      <c r="S8" s="34">
        <v>3964072</v>
      </c>
      <c r="T8" s="35" t="s">
        <v>7</v>
      </c>
      <c r="V8" s="39" t="s">
        <v>10</v>
      </c>
      <c r="W8" s="40">
        <v>623</v>
      </c>
      <c r="X8" s="41" t="s">
        <v>2</v>
      </c>
      <c r="Y8" s="42" t="s">
        <v>7</v>
      </c>
      <c r="AA8" s="48" t="s">
        <v>10</v>
      </c>
      <c r="AB8" s="49">
        <v>623</v>
      </c>
      <c r="AC8" s="50">
        <v>8001938</v>
      </c>
      <c r="AD8" s="51" t="s">
        <v>7</v>
      </c>
      <c r="AF8" s="55" t="s">
        <v>9</v>
      </c>
      <c r="AG8" s="56">
        <v>229</v>
      </c>
      <c r="AH8" s="57" t="s">
        <v>2</v>
      </c>
      <c r="AI8" s="58" t="s">
        <v>7</v>
      </c>
      <c r="AK8" s="62" t="s">
        <v>9</v>
      </c>
      <c r="AL8" s="63">
        <v>229</v>
      </c>
      <c r="AM8" s="62" t="s">
        <v>2</v>
      </c>
      <c r="AN8" s="64" t="s">
        <v>7</v>
      </c>
      <c r="AP8" s="71" t="s">
        <v>9</v>
      </c>
      <c r="AQ8" s="72">
        <v>229</v>
      </c>
      <c r="AR8" s="71" t="s">
        <v>2</v>
      </c>
      <c r="AS8" s="73" t="s">
        <v>7</v>
      </c>
      <c r="AU8" s="77" t="s">
        <v>68</v>
      </c>
      <c r="AV8" s="78">
        <v>932</v>
      </c>
      <c r="AW8" s="77" t="s">
        <v>2</v>
      </c>
      <c r="AX8" s="79" t="s">
        <v>7</v>
      </c>
      <c r="AZ8" s="83" t="s">
        <v>68</v>
      </c>
      <c r="BA8" s="84">
        <v>932</v>
      </c>
      <c r="BB8" s="83" t="s">
        <v>2</v>
      </c>
      <c r="BC8" s="85" t="s">
        <v>7</v>
      </c>
      <c r="BE8" s="86" t="s">
        <v>8</v>
      </c>
      <c r="BF8" s="87">
        <v>225</v>
      </c>
      <c r="BG8" s="86">
        <v>329653365</v>
      </c>
      <c r="BH8" s="88" t="s">
        <v>4</v>
      </c>
      <c r="BJ8" s="86" t="s">
        <v>8</v>
      </c>
      <c r="BK8" s="87">
        <v>225</v>
      </c>
      <c r="BL8" s="99">
        <v>570063202</v>
      </c>
      <c r="BM8" s="88" t="s">
        <v>4</v>
      </c>
    </row>
    <row r="9" spans="1:65" ht="23.25" x14ac:dyDescent="0.25">
      <c r="A9" s="3" t="s">
        <v>11</v>
      </c>
      <c r="B9" s="4">
        <v>624</v>
      </c>
      <c r="C9" s="3" t="s">
        <v>2</v>
      </c>
      <c r="D9" s="5" t="s">
        <v>7</v>
      </c>
      <c r="G9" s="12" t="s">
        <v>11</v>
      </c>
      <c r="H9" s="13">
        <v>624</v>
      </c>
      <c r="I9" s="14">
        <v>19596</v>
      </c>
      <c r="J9" s="15" t="s">
        <v>7</v>
      </c>
      <c r="L9" s="24" t="s">
        <v>11</v>
      </c>
      <c r="M9" s="25">
        <v>624</v>
      </c>
      <c r="N9" s="24" t="s">
        <v>2</v>
      </c>
      <c r="O9" s="26" t="s">
        <v>7</v>
      </c>
      <c r="Q9" s="32" t="s">
        <v>11</v>
      </c>
      <c r="R9" s="33">
        <v>624</v>
      </c>
      <c r="S9" s="34" t="s">
        <v>2</v>
      </c>
      <c r="T9" s="35" t="s">
        <v>7</v>
      </c>
      <c r="V9" s="39" t="s">
        <v>11</v>
      </c>
      <c r="W9" s="40">
        <v>624</v>
      </c>
      <c r="X9" s="41">
        <v>7429741</v>
      </c>
      <c r="Y9" s="42" t="s">
        <v>7</v>
      </c>
      <c r="AA9" s="48" t="s">
        <v>11</v>
      </c>
      <c r="AB9" s="49">
        <v>624</v>
      </c>
      <c r="AC9" s="50" t="s">
        <v>2</v>
      </c>
      <c r="AD9" s="51" t="s">
        <v>7</v>
      </c>
      <c r="AF9" s="55" t="s">
        <v>10</v>
      </c>
      <c r="AG9" s="56">
        <v>623</v>
      </c>
      <c r="AH9" s="57" t="s">
        <v>2</v>
      </c>
      <c r="AI9" s="58" t="s">
        <v>7</v>
      </c>
      <c r="AK9" s="62" t="s">
        <v>10</v>
      </c>
      <c r="AL9" s="63">
        <v>623</v>
      </c>
      <c r="AM9" s="62">
        <v>8109965</v>
      </c>
      <c r="AN9" s="64" t="s">
        <v>7</v>
      </c>
      <c r="AP9" s="71" t="s">
        <v>10</v>
      </c>
      <c r="AQ9" s="72">
        <v>623</v>
      </c>
      <c r="AR9" s="71">
        <v>29187296</v>
      </c>
      <c r="AS9" s="73" t="s">
        <v>7</v>
      </c>
      <c r="AU9" s="77" t="s">
        <v>56</v>
      </c>
      <c r="AV9" s="78">
        <v>883</v>
      </c>
      <c r="AW9" s="77" t="s">
        <v>2</v>
      </c>
      <c r="AX9" s="79" t="s">
        <v>4</v>
      </c>
      <c r="AZ9" s="83" t="s">
        <v>56</v>
      </c>
      <c r="BA9" s="84">
        <v>883</v>
      </c>
      <c r="BB9" s="83" t="s">
        <v>2</v>
      </c>
      <c r="BC9" s="85" t="s">
        <v>4</v>
      </c>
      <c r="BE9" s="86" t="s">
        <v>68</v>
      </c>
      <c r="BF9" s="87">
        <v>932</v>
      </c>
      <c r="BG9" s="86" t="s">
        <v>2</v>
      </c>
      <c r="BH9" s="88" t="s">
        <v>7</v>
      </c>
      <c r="BJ9" s="86" t="s">
        <v>68</v>
      </c>
      <c r="BK9" s="87">
        <v>932</v>
      </c>
      <c r="BL9" s="99" t="s">
        <v>2</v>
      </c>
      <c r="BM9" s="88" t="s">
        <v>7</v>
      </c>
    </row>
    <row r="10" spans="1:65" ht="23.25" x14ac:dyDescent="0.25">
      <c r="A10" s="1" t="s">
        <v>12</v>
      </c>
      <c r="B10" s="2">
        <v>227</v>
      </c>
      <c r="C10" s="1" t="s">
        <v>2</v>
      </c>
      <c r="D10" s="6" t="s">
        <v>4</v>
      </c>
      <c r="G10" s="10" t="s">
        <v>12</v>
      </c>
      <c r="H10" s="11">
        <v>227</v>
      </c>
      <c r="I10" s="10" t="s">
        <v>2</v>
      </c>
      <c r="J10" s="17" t="s">
        <v>4</v>
      </c>
      <c r="L10" s="22" t="s">
        <v>12</v>
      </c>
      <c r="M10" s="23">
        <v>227</v>
      </c>
      <c r="N10" s="22" t="s">
        <v>2</v>
      </c>
      <c r="O10" s="27" t="s">
        <v>4</v>
      </c>
      <c r="Q10" s="32" t="s">
        <v>12</v>
      </c>
      <c r="R10" s="33">
        <v>227</v>
      </c>
      <c r="S10" s="34" t="s">
        <v>2</v>
      </c>
      <c r="T10" s="35" t="s">
        <v>4</v>
      </c>
      <c r="V10" s="39" t="s">
        <v>12</v>
      </c>
      <c r="W10" s="40">
        <v>227</v>
      </c>
      <c r="X10" s="41" t="s">
        <v>2</v>
      </c>
      <c r="Y10" s="42" t="s">
        <v>4</v>
      </c>
      <c r="AA10" s="48" t="s">
        <v>12</v>
      </c>
      <c r="AB10" s="49">
        <v>227</v>
      </c>
      <c r="AC10" s="50" t="s">
        <v>2</v>
      </c>
      <c r="AD10" s="51" t="s">
        <v>4</v>
      </c>
      <c r="AF10" s="55" t="s">
        <v>11</v>
      </c>
      <c r="AG10" s="56">
        <v>624</v>
      </c>
      <c r="AH10" s="57">
        <v>8405403</v>
      </c>
      <c r="AI10" s="58" t="s">
        <v>7</v>
      </c>
      <c r="AK10" s="62" t="s">
        <v>11</v>
      </c>
      <c r="AL10" s="63">
        <v>624</v>
      </c>
      <c r="AM10" s="62" t="s">
        <v>2</v>
      </c>
      <c r="AN10" s="64" t="s">
        <v>7</v>
      </c>
      <c r="AP10" s="71" t="s">
        <v>11</v>
      </c>
      <c r="AQ10" s="72">
        <v>624</v>
      </c>
      <c r="AR10" s="71" t="s">
        <v>2</v>
      </c>
      <c r="AS10" s="73" t="s">
        <v>7</v>
      </c>
      <c r="AU10" s="77" t="s">
        <v>9</v>
      </c>
      <c r="AV10" s="78">
        <v>229</v>
      </c>
      <c r="AW10" s="77" t="s">
        <v>2</v>
      </c>
      <c r="AX10" s="79" t="s">
        <v>7</v>
      </c>
      <c r="AZ10" s="83" t="s">
        <v>9</v>
      </c>
      <c r="BA10" s="84">
        <v>229</v>
      </c>
      <c r="BB10" s="83" t="s">
        <v>2</v>
      </c>
      <c r="BC10" s="85" t="s">
        <v>7</v>
      </c>
      <c r="BE10" s="86" t="s">
        <v>56</v>
      </c>
      <c r="BF10" s="87">
        <v>883</v>
      </c>
      <c r="BG10" s="86" t="s">
        <v>2</v>
      </c>
      <c r="BH10" s="88" t="s">
        <v>4</v>
      </c>
      <c r="BJ10" s="86" t="s">
        <v>56</v>
      </c>
      <c r="BK10" s="87">
        <v>883</v>
      </c>
      <c r="BL10" s="99" t="s">
        <v>2</v>
      </c>
      <c r="BM10" s="88" t="s">
        <v>4</v>
      </c>
    </row>
    <row r="11" spans="1:65" x14ac:dyDescent="0.25">
      <c r="A11" s="3" t="s">
        <v>13</v>
      </c>
      <c r="B11" s="4">
        <v>776</v>
      </c>
      <c r="C11" s="3" t="s">
        <v>2</v>
      </c>
      <c r="D11" s="5" t="s">
        <v>4</v>
      </c>
      <c r="G11" s="12" t="s">
        <v>13</v>
      </c>
      <c r="H11" s="13">
        <v>776</v>
      </c>
      <c r="I11" s="12" t="s">
        <v>2</v>
      </c>
      <c r="J11" s="15" t="s">
        <v>4</v>
      </c>
      <c r="L11" s="24" t="s">
        <v>13</v>
      </c>
      <c r="M11" s="25">
        <v>776</v>
      </c>
      <c r="N11" s="24" t="s">
        <v>2</v>
      </c>
      <c r="O11" s="26" t="s">
        <v>4</v>
      </c>
      <c r="Q11" s="32" t="s">
        <v>13</v>
      </c>
      <c r="R11" s="33">
        <v>776</v>
      </c>
      <c r="S11" s="34" t="s">
        <v>2</v>
      </c>
      <c r="T11" s="35" t="s">
        <v>4</v>
      </c>
      <c r="V11" s="39" t="s">
        <v>13</v>
      </c>
      <c r="W11" s="40">
        <v>776</v>
      </c>
      <c r="X11" s="41" t="s">
        <v>2</v>
      </c>
      <c r="Y11" s="42" t="s">
        <v>4</v>
      </c>
      <c r="AA11" s="48" t="s">
        <v>13</v>
      </c>
      <c r="AB11" s="49">
        <v>776</v>
      </c>
      <c r="AC11" s="50" t="s">
        <v>2</v>
      </c>
      <c r="AD11" s="51" t="s">
        <v>4</v>
      </c>
      <c r="AF11" s="55" t="s">
        <v>12</v>
      </c>
      <c r="AG11" s="56">
        <v>227</v>
      </c>
      <c r="AH11" s="57" t="s">
        <v>2</v>
      </c>
      <c r="AI11" s="58" t="s">
        <v>4</v>
      </c>
      <c r="AK11" s="62" t="s">
        <v>12</v>
      </c>
      <c r="AL11" s="63">
        <v>227</v>
      </c>
      <c r="AM11" s="62" t="s">
        <v>2</v>
      </c>
      <c r="AN11" s="64" t="s">
        <v>4</v>
      </c>
      <c r="AP11" s="71" t="s">
        <v>12</v>
      </c>
      <c r="AQ11" s="72">
        <v>227</v>
      </c>
      <c r="AR11" s="71" t="s">
        <v>2</v>
      </c>
      <c r="AS11" s="73" t="s">
        <v>4</v>
      </c>
      <c r="AU11" s="77" t="s">
        <v>69</v>
      </c>
      <c r="AV11" s="78">
        <v>624</v>
      </c>
      <c r="AW11" s="77">
        <v>21201203</v>
      </c>
      <c r="AX11" s="79" t="s">
        <v>7</v>
      </c>
      <c r="AZ11" s="83" t="s">
        <v>69</v>
      </c>
      <c r="BA11" s="84">
        <v>624</v>
      </c>
      <c r="BB11" s="83">
        <v>46230144</v>
      </c>
      <c r="BC11" s="85" t="s">
        <v>7</v>
      </c>
      <c r="BE11" s="86" t="s">
        <v>9</v>
      </c>
      <c r="BF11" s="87">
        <v>229</v>
      </c>
      <c r="BG11" s="86" t="s">
        <v>2</v>
      </c>
      <c r="BH11" s="88" t="s">
        <v>7</v>
      </c>
      <c r="BJ11" s="86" t="s">
        <v>9</v>
      </c>
      <c r="BK11" s="87">
        <v>229</v>
      </c>
      <c r="BL11" s="99" t="s">
        <v>2</v>
      </c>
      <c r="BM11" s="88" t="s">
        <v>7</v>
      </c>
    </row>
    <row r="12" spans="1:65" ht="23.25" x14ac:dyDescent="0.25">
      <c r="A12" s="8" t="s">
        <v>14</v>
      </c>
      <c r="B12" s="2">
        <v>777</v>
      </c>
      <c r="C12" s="1" t="s">
        <v>2</v>
      </c>
      <c r="D12" s="6" t="s">
        <v>4</v>
      </c>
      <c r="G12" s="18" t="s">
        <v>14</v>
      </c>
      <c r="H12" s="11">
        <v>777</v>
      </c>
      <c r="I12" s="10" t="s">
        <v>2</v>
      </c>
      <c r="J12" s="17" t="s">
        <v>4</v>
      </c>
      <c r="L12" s="28" t="s">
        <v>14</v>
      </c>
      <c r="M12" s="23">
        <v>777</v>
      </c>
      <c r="N12" s="22" t="s">
        <v>2</v>
      </c>
      <c r="O12" s="27" t="s">
        <v>4</v>
      </c>
      <c r="Q12" s="32" t="s">
        <v>14</v>
      </c>
      <c r="R12" s="33">
        <v>777</v>
      </c>
      <c r="S12" s="34" t="s">
        <v>2</v>
      </c>
      <c r="T12" s="35" t="s">
        <v>4</v>
      </c>
      <c r="V12" s="39" t="s">
        <v>14</v>
      </c>
      <c r="W12" s="40">
        <v>777</v>
      </c>
      <c r="X12" s="41" t="s">
        <v>2</v>
      </c>
      <c r="Y12" s="42" t="s">
        <v>4</v>
      </c>
      <c r="AA12" s="48" t="s">
        <v>14</v>
      </c>
      <c r="AB12" s="49">
        <v>777</v>
      </c>
      <c r="AC12" s="50" t="s">
        <v>2</v>
      </c>
      <c r="AD12" s="51" t="s">
        <v>4</v>
      </c>
      <c r="AF12" s="55" t="s">
        <v>13</v>
      </c>
      <c r="AG12" s="56">
        <v>776</v>
      </c>
      <c r="AH12" s="57" t="s">
        <v>2</v>
      </c>
      <c r="AI12" s="58" t="s">
        <v>4</v>
      </c>
      <c r="AK12" s="62" t="s">
        <v>13</v>
      </c>
      <c r="AL12" s="63">
        <v>776</v>
      </c>
      <c r="AM12" s="62" t="s">
        <v>2</v>
      </c>
      <c r="AN12" s="64" t="s">
        <v>4</v>
      </c>
      <c r="AP12" s="71" t="s">
        <v>13</v>
      </c>
      <c r="AQ12" s="72">
        <v>776</v>
      </c>
      <c r="AR12" s="71" t="s">
        <v>2</v>
      </c>
      <c r="AS12" s="73" t="s">
        <v>4</v>
      </c>
      <c r="AU12" s="77" t="s">
        <v>12</v>
      </c>
      <c r="AV12" s="78">
        <v>227</v>
      </c>
      <c r="AW12" s="77" t="s">
        <v>2</v>
      </c>
      <c r="AX12" s="79" t="s">
        <v>4</v>
      </c>
      <c r="AZ12" s="83" t="s">
        <v>12</v>
      </c>
      <c r="BA12" s="84">
        <v>227</v>
      </c>
      <c r="BB12" s="83" t="s">
        <v>2</v>
      </c>
      <c r="BC12" s="85" t="s">
        <v>4</v>
      </c>
      <c r="BE12" s="86" t="s">
        <v>69</v>
      </c>
      <c r="BF12" s="87">
        <v>624</v>
      </c>
      <c r="BG12" s="86">
        <v>51979328</v>
      </c>
      <c r="BH12" s="88" t="s">
        <v>7</v>
      </c>
      <c r="BJ12" s="86" t="s">
        <v>69</v>
      </c>
      <c r="BK12" s="87">
        <v>624</v>
      </c>
      <c r="BL12" s="99" t="s">
        <v>2</v>
      </c>
      <c r="BM12" s="88" t="s">
        <v>7</v>
      </c>
    </row>
    <row r="13" spans="1:65" ht="23.25" x14ac:dyDescent="0.25">
      <c r="A13" s="3" t="s">
        <v>15</v>
      </c>
      <c r="B13" s="4">
        <v>781</v>
      </c>
      <c r="C13" s="3" t="s">
        <v>2</v>
      </c>
      <c r="D13" s="5" t="s">
        <v>4</v>
      </c>
      <c r="G13" s="12" t="s">
        <v>30</v>
      </c>
      <c r="H13" s="13">
        <v>781</v>
      </c>
      <c r="I13" s="12" t="s">
        <v>2</v>
      </c>
      <c r="J13" s="15" t="s">
        <v>4</v>
      </c>
      <c r="L13" s="24" t="s">
        <v>30</v>
      </c>
      <c r="M13" s="25">
        <v>781</v>
      </c>
      <c r="N13" s="24" t="s">
        <v>2</v>
      </c>
      <c r="O13" s="26" t="s">
        <v>4</v>
      </c>
      <c r="Q13" s="32" t="s">
        <v>30</v>
      </c>
      <c r="R13" s="33">
        <v>781</v>
      </c>
      <c r="S13" s="34" t="s">
        <v>2</v>
      </c>
      <c r="T13" s="35" t="s">
        <v>4</v>
      </c>
      <c r="V13" s="39" t="s">
        <v>50</v>
      </c>
      <c r="W13" s="40">
        <v>781</v>
      </c>
      <c r="X13" s="41" t="s">
        <v>2</v>
      </c>
      <c r="Y13" s="42" t="s">
        <v>4</v>
      </c>
      <c r="AA13" s="48" t="s">
        <v>50</v>
      </c>
      <c r="AB13" s="49">
        <v>781</v>
      </c>
      <c r="AC13" s="50" t="s">
        <v>2</v>
      </c>
      <c r="AD13" s="51" t="s">
        <v>4</v>
      </c>
      <c r="AF13" s="55" t="s">
        <v>14</v>
      </c>
      <c r="AG13" s="56">
        <v>777</v>
      </c>
      <c r="AH13" s="57" t="s">
        <v>2</v>
      </c>
      <c r="AI13" s="58" t="s">
        <v>4</v>
      </c>
      <c r="AK13" s="62" t="s">
        <v>14</v>
      </c>
      <c r="AL13" s="63">
        <v>777</v>
      </c>
      <c r="AM13" s="62" t="s">
        <v>2</v>
      </c>
      <c r="AN13" s="64" t="s">
        <v>4</v>
      </c>
      <c r="AP13" s="71" t="s">
        <v>14</v>
      </c>
      <c r="AQ13" s="72">
        <v>777</v>
      </c>
      <c r="AR13" s="71" t="s">
        <v>2</v>
      </c>
      <c r="AS13" s="73" t="s">
        <v>4</v>
      </c>
      <c r="AU13" s="77" t="s">
        <v>13</v>
      </c>
      <c r="AV13" s="78">
        <v>776</v>
      </c>
      <c r="AW13" s="77" t="s">
        <v>2</v>
      </c>
      <c r="AX13" s="79" t="s">
        <v>4</v>
      </c>
      <c r="AZ13" s="83" t="s">
        <v>13</v>
      </c>
      <c r="BA13" s="84">
        <v>776</v>
      </c>
      <c r="BB13" s="83" t="s">
        <v>2</v>
      </c>
      <c r="BC13" s="85" t="s">
        <v>4</v>
      </c>
      <c r="BE13" s="86" t="s">
        <v>82</v>
      </c>
      <c r="BF13" s="87">
        <v>227</v>
      </c>
      <c r="BG13" s="86">
        <f>+BB11</f>
        <v>46230144</v>
      </c>
      <c r="BH13" s="88" t="s">
        <v>4</v>
      </c>
      <c r="BJ13" s="86" t="s">
        <v>82</v>
      </c>
      <c r="BK13" s="87">
        <v>227</v>
      </c>
      <c r="BL13" s="99" t="s">
        <v>2</v>
      </c>
      <c r="BM13" s="88" t="s">
        <v>4</v>
      </c>
    </row>
    <row r="14" spans="1:65" ht="23.25" x14ac:dyDescent="0.25">
      <c r="A14" s="1" t="s">
        <v>16</v>
      </c>
      <c r="B14" s="2">
        <v>782</v>
      </c>
      <c r="C14" s="1" t="s">
        <v>2</v>
      </c>
      <c r="D14" s="6" t="s">
        <v>4</v>
      </c>
      <c r="G14" s="10" t="s">
        <v>31</v>
      </c>
      <c r="H14" s="11">
        <v>821</v>
      </c>
      <c r="I14" s="10" t="s">
        <v>2</v>
      </c>
      <c r="J14" s="17" t="s">
        <v>7</v>
      </c>
      <c r="L14" s="22" t="s">
        <v>31</v>
      </c>
      <c r="M14" s="23">
        <v>821</v>
      </c>
      <c r="N14" s="22" t="s">
        <v>2</v>
      </c>
      <c r="O14" s="27" t="s">
        <v>7</v>
      </c>
      <c r="Q14" s="32" t="s">
        <v>31</v>
      </c>
      <c r="R14" s="33">
        <v>821</v>
      </c>
      <c r="S14" s="34" t="s">
        <v>2</v>
      </c>
      <c r="T14" s="35" t="s">
        <v>7</v>
      </c>
      <c r="V14" s="39" t="s">
        <v>51</v>
      </c>
      <c r="W14" s="40">
        <v>821</v>
      </c>
      <c r="X14" s="41" t="s">
        <v>2</v>
      </c>
      <c r="Y14" s="42" t="s">
        <v>7</v>
      </c>
      <c r="AA14" s="48" t="s">
        <v>51</v>
      </c>
      <c r="AB14" s="49">
        <v>821</v>
      </c>
      <c r="AC14" s="50" t="s">
        <v>2</v>
      </c>
      <c r="AD14" s="51" t="s">
        <v>7</v>
      </c>
      <c r="AF14" s="55" t="s">
        <v>50</v>
      </c>
      <c r="AG14" s="56">
        <v>781</v>
      </c>
      <c r="AH14" s="57" t="s">
        <v>2</v>
      </c>
      <c r="AI14" s="58" t="s">
        <v>4</v>
      </c>
      <c r="AK14" s="62" t="s">
        <v>50</v>
      </c>
      <c r="AL14" s="63">
        <v>781</v>
      </c>
      <c r="AM14" s="62" t="s">
        <v>2</v>
      </c>
      <c r="AN14" s="64" t="s">
        <v>4</v>
      </c>
      <c r="AP14" s="71" t="s">
        <v>50</v>
      </c>
      <c r="AQ14" s="72">
        <v>781</v>
      </c>
      <c r="AR14" s="71" t="s">
        <v>2</v>
      </c>
      <c r="AS14" s="73" t="s">
        <v>4</v>
      </c>
      <c r="AU14" s="77" t="s">
        <v>14</v>
      </c>
      <c r="AV14" s="78">
        <v>777</v>
      </c>
      <c r="AW14" s="77" t="s">
        <v>2</v>
      </c>
      <c r="AX14" s="79" t="s">
        <v>4</v>
      </c>
      <c r="AZ14" s="83" t="s">
        <v>14</v>
      </c>
      <c r="BA14" s="84">
        <v>777</v>
      </c>
      <c r="BB14" s="83" t="s">
        <v>2</v>
      </c>
      <c r="BC14" s="85" t="s">
        <v>4</v>
      </c>
      <c r="BE14" s="86" t="s">
        <v>13</v>
      </c>
      <c r="BF14" s="87">
        <v>776</v>
      </c>
      <c r="BG14" s="86"/>
      <c r="BH14" s="88" t="s">
        <v>4</v>
      </c>
      <c r="BJ14" s="86" t="s">
        <v>13</v>
      </c>
      <c r="BK14" s="87">
        <v>776</v>
      </c>
      <c r="BL14" s="99" t="s">
        <v>2</v>
      </c>
      <c r="BM14" s="88" t="s">
        <v>4</v>
      </c>
    </row>
    <row r="15" spans="1:65" ht="23.25" x14ac:dyDescent="0.25">
      <c r="A15" s="3" t="s">
        <v>17</v>
      </c>
      <c r="B15" s="4">
        <v>791</v>
      </c>
      <c r="C15" s="3" t="s">
        <v>2</v>
      </c>
      <c r="D15" s="3"/>
      <c r="G15" s="12" t="s">
        <v>16</v>
      </c>
      <c r="H15" s="13">
        <v>782</v>
      </c>
      <c r="I15" s="12" t="s">
        <v>2</v>
      </c>
      <c r="J15" s="15" t="s">
        <v>4</v>
      </c>
      <c r="L15" s="24" t="s">
        <v>16</v>
      </c>
      <c r="M15" s="25">
        <v>782</v>
      </c>
      <c r="N15" s="24" t="s">
        <v>2</v>
      </c>
      <c r="O15" s="26" t="s">
        <v>4</v>
      </c>
      <c r="Q15" s="32" t="s">
        <v>41</v>
      </c>
      <c r="R15" s="33">
        <v>782</v>
      </c>
      <c r="S15" s="34" t="s">
        <v>2</v>
      </c>
      <c r="T15" s="35" t="s">
        <v>4</v>
      </c>
      <c r="V15" s="39" t="s">
        <v>41</v>
      </c>
      <c r="W15" s="40">
        <v>782</v>
      </c>
      <c r="X15" s="41" t="s">
        <v>2</v>
      </c>
      <c r="Y15" s="42" t="s">
        <v>4</v>
      </c>
      <c r="AA15" s="48" t="s">
        <v>41</v>
      </c>
      <c r="AB15" s="49">
        <v>782</v>
      </c>
      <c r="AC15" s="50" t="s">
        <v>2</v>
      </c>
      <c r="AD15" s="51" t="s">
        <v>4</v>
      </c>
      <c r="AF15" s="55" t="s">
        <v>51</v>
      </c>
      <c r="AG15" s="56">
        <v>821</v>
      </c>
      <c r="AH15" s="57" t="s">
        <v>2</v>
      </c>
      <c r="AI15" s="58" t="s">
        <v>7</v>
      </c>
      <c r="AK15" s="62" t="s">
        <v>51</v>
      </c>
      <c r="AL15" s="63">
        <v>821</v>
      </c>
      <c r="AM15" s="62" t="s">
        <v>2</v>
      </c>
      <c r="AN15" s="64" t="s">
        <v>7</v>
      </c>
      <c r="AP15" s="71" t="s">
        <v>51</v>
      </c>
      <c r="AQ15" s="72">
        <v>821</v>
      </c>
      <c r="AR15" s="71" t="s">
        <v>2</v>
      </c>
      <c r="AS15" s="73" t="s">
        <v>7</v>
      </c>
      <c r="AU15" s="77" t="s">
        <v>50</v>
      </c>
      <c r="AV15" s="78">
        <v>781</v>
      </c>
      <c r="AW15" s="77" t="s">
        <v>2</v>
      </c>
      <c r="AX15" s="79" t="s">
        <v>4</v>
      </c>
      <c r="AZ15" s="83" t="s">
        <v>50</v>
      </c>
      <c r="BA15" s="84">
        <v>781</v>
      </c>
      <c r="BB15" s="83" t="s">
        <v>2</v>
      </c>
      <c r="BC15" s="85" t="s">
        <v>4</v>
      </c>
      <c r="BE15" s="86" t="s">
        <v>14</v>
      </c>
      <c r="BF15" s="87">
        <v>777</v>
      </c>
      <c r="BG15" s="86"/>
      <c r="BH15" s="88" t="s">
        <v>4</v>
      </c>
      <c r="BJ15" s="86" t="s">
        <v>14</v>
      </c>
      <c r="BK15" s="87">
        <v>777</v>
      </c>
      <c r="BL15" s="99" t="s">
        <v>2</v>
      </c>
      <c r="BM15" s="88" t="s">
        <v>4</v>
      </c>
    </row>
    <row r="16" spans="1:65" ht="23.25" x14ac:dyDescent="0.25">
      <c r="A16" s="1" t="s">
        <v>18</v>
      </c>
      <c r="B16" s="2">
        <v>275</v>
      </c>
      <c r="C16" s="1" t="s">
        <v>2</v>
      </c>
      <c r="D16" s="6" t="s">
        <v>7</v>
      </c>
      <c r="G16" s="10" t="s">
        <v>17</v>
      </c>
      <c r="H16" s="11">
        <v>791</v>
      </c>
      <c r="I16" s="10" t="s">
        <v>2</v>
      </c>
      <c r="J16" s="10"/>
      <c r="L16" s="22" t="s">
        <v>17</v>
      </c>
      <c r="M16" s="23">
        <v>791</v>
      </c>
      <c r="N16" s="22" t="s">
        <v>2</v>
      </c>
      <c r="O16" s="22"/>
      <c r="Q16" s="32" t="s">
        <v>42</v>
      </c>
      <c r="R16" s="33">
        <v>835</v>
      </c>
      <c r="S16" s="34" t="s">
        <v>2</v>
      </c>
      <c r="T16" s="32"/>
      <c r="V16" s="39" t="s">
        <v>42</v>
      </c>
      <c r="W16" s="40">
        <v>835</v>
      </c>
      <c r="X16" s="41" t="s">
        <v>2</v>
      </c>
      <c r="Y16" s="39"/>
      <c r="AA16" s="48" t="s">
        <v>42</v>
      </c>
      <c r="AB16" s="49">
        <v>835</v>
      </c>
      <c r="AC16" s="50" t="s">
        <v>2</v>
      </c>
      <c r="AD16" s="48"/>
      <c r="AF16" s="55" t="s">
        <v>41</v>
      </c>
      <c r="AG16" s="56">
        <v>782</v>
      </c>
      <c r="AH16" s="57" t="s">
        <v>2</v>
      </c>
      <c r="AI16" s="58" t="s">
        <v>4</v>
      </c>
      <c r="AK16" s="62" t="s">
        <v>41</v>
      </c>
      <c r="AL16" s="63">
        <v>782</v>
      </c>
      <c r="AM16" s="62" t="s">
        <v>2</v>
      </c>
      <c r="AN16" s="64" t="s">
        <v>4</v>
      </c>
      <c r="AP16" s="71" t="s">
        <v>41</v>
      </c>
      <c r="AQ16" s="72">
        <v>782</v>
      </c>
      <c r="AR16" s="71" t="s">
        <v>2</v>
      </c>
      <c r="AS16" s="73" t="s">
        <v>4</v>
      </c>
      <c r="AU16" s="77" t="s">
        <v>51</v>
      </c>
      <c r="AV16" s="78">
        <v>821</v>
      </c>
      <c r="AW16" s="77" t="s">
        <v>2</v>
      </c>
      <c r="AX16" s="79" t="s">
        <v>7</v>
      </c>
      <c r="AZ16" s="83" t="s">
        <v>51</v>
      </c>
      <c r="BA16" s="84">
        <v>821</v>
      </c>
      <c r="BB16" s="83" t="s">
        <v>2</v>
      </c>
      <c r="BC16" s="85" t="s">
        <v>7</v>
      </c>
      <c r="BE16" s="86" t="s">
        <v>41</v>
      </c>
      <c r="BF16" s="87">
        <v>782</v>
      </c>
      <c r="BG16" s="86" t="s">
        <v>2</v>
      </c>
      <c r="BH16" s="88" t="s">
        <v>4</v>
      </c>
      <c r="BJ16" s="86" t="s">
        <v>41</v>
      </c>
      <c r="BK16" s="87">
        <v>782</v>
      </c>
      <c r="BL16" s="99" t="s">
        <v>2</v>
      </c>
      <c r="BM16" s="88" t="s">
        <v>4</v>
      </c>
    </row>
    <row r="17" spans="1:65" x14ac:dyDescent="0.25">
      <c r="A17" s="3" t="s">
        <v>19</v>
      </c>
      <c r="B17" s="4">
        <v>226</v>
      </c>
      <c r="C17" s="3" t="s">
        <v>2</v>
      </c>
      <c r="D17" s="5" t="s">
        <v>7</v>
      </c>
      <c r="G17" s="12" t="s">
        <v>18</v>
      </c>
      <c r="H17" s="13">
        <v>275</v>
      </c>
      <c r="I17" s="12" t="s">
        <v>2</v>
      </c>
      <c r="J17" s="15" t="s">
        <v>7</v>
      </c>
      <c r="L17" s="24" t="s">
        <v>18</v>
      </c>
      <c r="M17" s="25">
        <v>275</v>
      </c>
      <c r="N17" s="24" t="s">
        <v>2</v>
      </c>
      <c r="O17" s="26" t="s">
        <v>7</v>
      </c>
      <c r="Q17" s="32" t="s">
        <v>17</v>
      </c>
      <c r="R17" s="33">
        <v>791</v>
      </c>
      <c r="S17" s="34" t="s">
        <v>2</v>
      </c>
      <c r="T17" s="32"/>
      <c r="V17" s="39" t="s">
        <v>17</v>
      </c>
      <c r="W17" s="40">
        <v>791</v>
      </c>
      <c r="X17" s="41" t="s">
        <v>2</v>
      </c>
      <c r="Y17" s="39"/>
      <c r="AA17" s="48" t="s">
        <v>17</v>
      </c>
      <c r="AB17" s="49">
        <v>791</v>
      </c>
      <c r="AC17" s="50" t="s">
        <v>2</v>
      </c>
      <c r="AD17" s="48"/>
      <c r="AF17" s="55" t="s">
        <v>42</v>
      </c>
      <c r="AG17" s="56">
        <v>835</v>
      </c>
      <c r="AH17" s="57" t="s">
        <v>2</v>
      </c>
      <c r="AI17" s="58" t="s">
        <v>4</v>
      </c>
      <c r="AK17" s="62" t="s">
        <v>42</v>
      </c>
      <c r="AL17" s="63">
        <v>835</v>
      </c>
      <c r="AM17" s="62" t="s">
        <v>2</v>
      </c>
      <c r="AN17" s="64" t="s">
        <v>4</v>
      </c>
      <c r="AP17" s="71" t="s">
        <v>42</v>
      </c>
      <c r="AQ17" s="72">
        <v>835</v>
      </c>
      <c r="AR17" s="71" t="s">
        <v>2</v>
      </c>
      <c r="AS17" s="73" t="s">
        <v>4</v>
      </c>
      <c r="AU17" s="77" t="s">
        <v>41</v>
      </c>
      <c r="AV17" s="78">
        <v>782</v>
      </c>
      <c r="AW17" s="77" t="s">
        <v>2</v>
      </c>
      <c r="AX17" s="79" t="s">
        <v>4</v>
      </c>
      <c r="AZ17" s="83" t="s">
        <v>41</v>
      </c>
      <c r="BA17" s="84">
        <v>782</v>
      </c>
      <c r="BB17" s="83" t="s">
        <v>2</v>
      </c>
      <c r="BC17" s="85" t="s">
        <v>4</v>
      </c>
      <c r="BE17" s="86" t="s">
        <v>42</v>
      </c>
      <c r="BF17" s="87">
        <v>835</v>
      </c>
      <c r="BG17" s="86" t="s">
        <v>2</v>
      </c>
      <c r="BH17" s="88" t="s">
        <v>4</v>
      </c>
      <c r="BJ17" s="86" t="s">
        <v>42</v>
      </c>
      <c r="BK17" s="87">
        <v>835</v>
      </c>
      <c r="BL17" s="99" t="s">
        <v>2</v>
      </c>
      <c r="BM17" s="88" t="s">
        <v>4</v>
      </c>
    </row>
    <row r="18" spans="1:65" x14ac:dyDescent="0.25">
      <c r="A18" s="1" t="s">
        <v>20</v>
      </c>
      <c r="B18" s="2">
        <v>231</v>
      </c>
      <c r="C18" s="7">
        <v>111051</v>
      </c>
      <c r="D18" s="6" t="s">
        <v>21</v>
      </c>
      <c r="G18" s="10" t="s">
        <v>19</v>
      </c>
      <c r="H18" s="11">
        <v>226</v>
      </c>
      <c r="I18" s="16">
        <v>25769100</v>
      </c>
      <c r="J18" s="17" t="s">
        <v>7</v>
      </c>
      <c r="L18" s="22" t="s">
        <v>19</v>
      </c>
      <c r="M18" s="23">
        <v>226</v>
      </c>
      <c r="N18" s="22">
        <v>10996398</v>
      </c>
      <c r="O18" s="27" t="s">
        <v>7</v>
      </c>
      <c r="Q18" s="32" t="s">
        <v>18</v>
      </c>
      <c r="R18" s="33">
        <v>275</v>
      </c>
      <c r="S18" s="34" t="s">
        <v>2</v>
      </c>
      <c r="T18" s="35" t="s">
        <v>7</v>
      </c>
      <c r="V18" s="39" t="s">
        <v>18</v>
      </c>
      <c r="W18" s="40">
        <v>275</v>
      </c>
      <c r="X18" s="41" t="s">
        <v>2</v>
      </c>
      <c r="Y18" s="42" t="s">
        <v>7</v>
      </c>
      <c r="AA18" s="48" t="s">
        <v>18</v>
      </c>
      <c r="AB18" s="49">
        <v>275</v>
      </c>
      <c r="AC18" s="50" t="s">
        <v>2</v>
      </c>
      <c r="AD18" s="51" t="s">
        <v>7</v>
      </c>
      <c r="AF18" s="55" t="s">
        <v>17</v>
      </c>
      <c r="AG18" s="56">
        <v>791</v>
      </c>
      <c r="AH18" s="57" t="s">
        <v>2</v>
      </c>
      <c r="AI18" s="58" t="s">
        <v>4</v>
      </c>
      <c r="AK18" s="62" t="s">
        <v>17</v>
      </c>
      <c r="AL18" s="63">
        <v>791</v>
      </c>
      <c r="AM18" s="62" t="s">
        <v>2</v>
      </c>
      <c r="AN18" s="64" t="s">
        <v>4</v>
      </c>
      <c r="AP18" s="71" t="s">
        <v>17</v>
      </c>
      <c r="AQ18" s="72">
        <v>791</v>
      </c>
      <c r="AR18" s="71" t="s">
        <v>2</v>
      </c>
      <c r="AS18" s="73" t="s">
        <v>4</v>
      </c>
      <c r="AU18" s="77" t="s">
        <v>42</v>
      </c>
      <c r="AV18" s="78">
        <v>835</v>
      </c>
      <c r="AW18" s="77" t="s">
        <v>2</v>
      </c>
      <c r="AX18" s="79" t="s">
        <v>4</v>
      </c>
      <c r="AZ18" s="83" t="s">
        <v>42</v>
      </c>
      <c r="BA18" s="84">
        <v>835</v>
      </c>
      <c r="BB18" s="83" t="s">
        <v>2</v>
      </c>
      <c r="BC18" s="85" t="s">
        <v>4</v>
      </c>
      <c r="BE18" s="86" t="s">
        <v>17</v>
      </c>
      <c r="BF18" s="87">
        <v>791</v>
      </c>
      <c r="BG18" s="86" t="s">
        <v>2</v>
      </c>
      <c r="BH18" s="88" t="s">
        <v>4</v>
      </c>
      <c r="BJ18" s="86" t="s">
        <v>17</v>
      </c>
      <c r="BK18" s="87">
        <v>791</v>
      </c>
      <c r="BL18" s="99" t="s">
        <v>2</v>
      </c>
      <c r="BM18" s="88" t="s">
        <v>4</v>
      </c>
    </row>
    <row r="19" spans="1:65" x14ac:dyDescent="0.25">
      <c r="A19" s="3" t="s">
        <v>22</v>
      </c>
      <c r="B19" s="4">
        <v>318</v>
      </c>
      <c r="C19" s="3" t="s">
        <v>2</v>
      </c>
      <c r="D19" s="5" t="s">
        <v>21</v>
      </c>
      <c r="G19" s="12" t="s">
        <v>20</v>
      </c>
      <c r="H19" s="13">
        <v>231</v>
      </c>
      <c r="I19" s="12" t="s">
        <v>2</v>
      </c>
      <c r="J19" s="15" t="s">
        <v>21</v>
      </c>
      <c r="L19" s="24" t="s">
        <v>20</v>
      </c>
      <c r="M19" s="25">
        <v>231</v>
      </c>
      <c r="N19" s="24">
        <v>15241472</v>
      </c>
      <c r="O19" s="26" t="s">
        <v>21</v>
      </c>
      <c r="Q19" s="32" t="s">
        <v>19</v>
      </c>
      <c r="R19" s="33">
        <v>226</v>
      </c>
      <c r="S19" s="34">
        <v>8510200</v>
      </c>
      <c r="T19" s="35" t="s">
        <v>7</v>
      </c>
      <c r="V19" s="39" t="s">
        <v>19</v>
      </c>
      <c r="W19" s="40">
        <v>226</v>
      </c>
      <c r="X19" s="41">
        <v>11231050</v>
      </c>
      <c r="Y19" s="42" t="s">
        <v>7</v>
      </c>
      <c r="AA19" s="48" t="s">
        <v>19</v>
      </c>
      <c r="AB19" s="49">
        <v>226</v>
      </c>
      <c r="AC19" s="50">
        <v>10000000</v>
      </c>
      <c r="AD19" s="51" t="s">
        <v>7</v>
      </c>
      <c r="AF19" s="55" t="s">
        <v>18</v>
      </c>
      <c r="AG19" s="56">
        <v>275</v>
      </c>
      <c r="AH19" s="57" t="s">
        <v>2</v>
      </c>
      <c r="AI19" s="58" t="s">
        <v>7</v>
      </c>
      <c r="AK19" s="62" t="s">
        <v>61</v>
      </c>
      <c r="AL19" s="63">
        <v>889</v>
      </c>
      <c r="AM19" s="62" t="s">
        <v>2</v>
      </c>
      <c r="AN19" s="64" t="s">
        <v>7</v>
      </c>
      <c r="AP19" s="71" t="s">
        <v>61</v>
      </c>
      <c r="AQ19" s="72">
        <v>889</v>
      </c>
      <c r="AR19" s="71" t="s">
        <v>2</v>
      </c>
      <c r="AS19" s="73" t="s">
        <v>7</v>
      </c>
      <c r="AU19" s="77" t="s">
        <v>17</v>
      </c>
      <c r="AV19" s="78">
        <v>791</v>
      </c>
      <c r="AW19" s="77" t="s">
        <v>2</v>
      </c>
      <c r="AX19" s="79" t="s">
        <v>4</v>
      </c>
      <c r="AZ19" s="83" t="s">
        <v>17</v>
      </c>
      <c r="BA19" s="84">
        <v>791</v>
      </c>
      <c r="BB19" s="83" t="s">
        <v>2</v>
      </c>
      <c r="BC19" s="85" t="s">
        <v>4</v>
      </c>
      <c r="BE19" s="86" t="s">
        <v>70</v>
      </c>
      <c r="BF19" s="87">
        <v>933</v>
      </c>
      <c r="BG19" s="86" t="s">
        <v>2</v>
      </c>
      <c r="BH19" s="88" t="s">
        <v>7</v>
      </c>
      <c r="BJ19" s="86" t="s">
        <v>70</v>
      </c>
      <c r="BK19" s="87">
        <v>933</v>
      </c>
      <c r="BL19" s="99" t="s">
        <v>2</v>
      </c>
      <c r="BM19" s="88" t="s">
        <v>7</v>
      </c>
    </row>
    <row r="20" spans="1:65" x14ac:dyDescent="0.25">
      <c r="A20" s="1" t="s">
        <v>23</v>
      </c>
      <c r="B20" s="2">
        <v>232</v>
      </c>
      <c r="C20" s="1" t="s">
        <v>2</v>
      </c>
      <c r="D20" s="6" t="s">
        <v>21</v>
      </c>
      <c r="G20" s="10" t="s">
        <v>22</v>
      </c>
      <c r="H20" s="11">
        <v>318</v>
      </c>
      <c r="I20" s="16">
        <v>4172795</v>
      </c>
      <c r="J20" s="17" t="s">
        <v>21</v>
      </c>
      <c r="L20" s="22" t="s">
        <v>22</v>
      </c>
      <c r="M20" s="23">
        <v>318</v>
      </c>
      <c r="N20" s="22" t="s">
        <v>2</v>
      </c>
      <c r="O20" s="27" t="s">
        <v>21</v>
      </c>
      <c r="Q20" s="32" t="s">
        <v>20</v>
      </c>
      <c r="R20" s="33">
        <v>231</v>
      </c>
      <c r="S20" s="34">
        <v>44702127</v>
      </c>
      <c r="T20" s="35" t="s">
        <v>21</v>
      </c>
      <c r="V20" s="39" t="s">
        <v>20</v>
      </c>
      <c r="W20" s="40">
        <v>231</v>
      </c>
      <c r="X20" s="41">
        <v>69088108</v>
      </c>
      <c r="Y20" s="42" t="s">
        <v>21</v>
      </c>
      <c r="AA20" s="48" t="s">
        <v>20</v>
      </c>
      <c r="AB20" s="49">
        <v>231</v>
      </c>
      <c r="AC20" s="50">
        <v>92390713</v>
      </c>
      <c r="AD20" s="51" t="s">
        <v>21</v>
      </c>
      <c r="AF20" s="55" t="s">
        <v>57</v>
      </c>
      <c r="AG20" s="56">
        <v>226</v>
      </c>
      <c r="AH20" s="57">
        <v>16091771</v>
      </c>
      <c r="AI20" s="58" t="s">
        <v>7</v>
      </c>
      <c r="AK20" s="62" t="s">
        <v>18</v>
      </c>
      <c r="AL20" s="63">
        <v>275</v>
      </c>
      <c r="AM20" s="62" t="s">
        <v>2</v>
      </c>
      <c r="AN20" s="64" t="s">
        <v>7</v>
      </c>
      <c r="AP20" s="71" t="s">
        <v>18</v>
      </c>
      <c r="AQ20" s="72">
        <v>275</v>
      </c>
      <c r="AR20" s="71" t="s">
        <v>2</v>
      </c>
      <c r="AS20" s="73" t="s">
        <v>7</v>
      </c>
      <c r="AU20" s="77" t="s">
        <v>70</v>
      </c>
      <c r="AV20" s="78">
        <v>933</v>
      </c>
      <c r="AW20" s="77" t="s">
        <v>2</v>
      </c>
      <c r="AX20" s="79" t="s">
        <v>7</v>
      </c>
      <c r="AZ20" s="83" t="s">
        <v>70</v>
      </c>
      <c r="BA20" s="84">
        <v>933</v>
      </c>
      <c r="BB20" s="83" t="s">
        <v>2</v>
      </c>
      <c r="BC20" s="85" t="s">
        <v>7</v>
      </c>
      <c r="BE20" s="86" t="s">
        <v>61</v>
      </c>
      <c r="BF20" s="87">
        <v>889</v>
      </c>
      <c r="BG20" s="86" t="s">
        <v>2</v>
      </c>
      <c r="BH20" s="88" t="s">
        <v>7</v>
      </c>
      <c r="BJ20" s="86" t="s">
        <v>61</v>
      </c>
      <c r="BK20" s="87">
        <v>889</v>
      </c>
      <c r="BL20" s="99" t="s">
        <v>2</v>
      </c>
      <c r="BM20" s="88" t="s">
        <v>7</v>
      </c>
    </row>
    <row r="21" spans="1:65" x14ac:dyDescent="0.25">
      <c r="A21" s="3" t="s">
        <v>24</v>
      </c>
      <c r="B21" s="4">
        <v>320</v>
      </c>
      <c r="C21" s="3" t="s">
        <v>2</v>
      </c>
      <c r="D21" s="3" t="s">
        <v>2</v>
      </c>
      <c r="G21" s="12" t="s">
        <v>23</v>
      </c>
      <c r="H21" s="13">
        <v>232</v>
      </c>
      <c r="I21" s="12" t="s">
        <v>2</v>
      </c>
      <c r="J21" s="15" t="s">
        <v>21</v>
      </c>
      <c r="L21" s="24" t="s">
        <v>23</v>
      </c>
      <c r="M21" s="25">
        <v>232</v>
      </c>
      <c r="N21" s="24" t="s">
        <v>2</v>
      </c>
      <c r="O21" s="26" t="s">
        <v>21</v>
      </c>
      <c r="Q21" s="32" t="s">
        <v>22</v>
      </c>
      <c r="R21" s="33">
        <v>318</v>
      </c>
      <c r="S21" s="34" t="s">
        <v>2</v>
      </c>
      <c r="T21" s="35" t="s">
        <v>21</v>
      </c>
      <c r="V21" s="39" t="s">
        <v>22</v>
      </c>
      <c r="W21" s="40">
        <v>318</v>
      </c>
      <c r="X21" s="41">
        <v>8001938</v>
      </c>
      <c r="Y21" s="42" t="s">
        <v>21</v>
      </c>
      <c r="AA21" s="48" t="s">
        <v>22</v>
      </c>
      <c r="AB21" s="49">
        <v>318</v>
      </c>
      <c r="AC21" s="50">
        <v>6821015</v>
      </c>
      <c r="AD21" s="51" t="s">
        <v>21</v>
      </c>
      <c r="AF21" s="55" t="s">
        <v>20</v>
      </c>
      <c r="AG21" s="56">
        <v>231</v>
      </c>
      <c r="AH21" s="57">
        <v>106372803</v>
      </c>
      <c r="AI21" s="58" t="s">
        <v>21</v>
      </c>
      <c r="AK21" s="62" t="s">
        <v>57</v>
      </c>
      <c r="AL21" s="63">
        <v>226</v>
      </c>
      <c r="AM21" s="62">
        <v>39177135</v>
      </c>
      <c r="AN21" s="64" t="s">
        <v>7</v>
      </c>
      <c r="AP21" s="71" t="s">
        <v>57</v>
      </c>
      <c r="AQ21" s="72">
        <v>226</v>
      </c>
      <c r="AR21" s="71">
        <v>10000000</v>
      </c>
      <c r="AS21" s="73" t="s">
        <v>7</v>
      </c>
      <c r="AU21" s="77" t="s">
        <v>61</v>
      </c>
      <c r="AV21" s="78">
        <v>889</v>
      </c>
      <c r="AW21" s="77" t="s">
        <v>2</v>
      </c>
      <c r="AX21" s="79" t="s">
        <v>7</v>
      </c>
      <c r="AZ21" s="83" t="s">
        <v>61</v>
      </c>
      <c r="BA21" s="84">
        <v>889</v>
      </c>
      <c r="BB21" s="83" t="s">
        <v>2</v>
      </c>
      <c r="BC21" s="85" t="s">
        <v>7</v>
      </c>
      <c r="BE21" s="86" t="s">
        <v>71</v>
      </c>
      <c r="BF21" s="87">
        <v>275</v>
      </c>
      <c r="BG21" s="86" t="s">
        <v>2</v>
      </c>
      <c r="BH21" s="88" t="s">
        <v>7</v>
      </c>
      <c r="BJ21" s="86" t="s">
        <v>71</v>
      </c>
      <c r="BK21" s="87">
        <v>275</v>
      </c>
      <c r="BL21" s="99" t="s">
        <v>2</v>
      </c>
      <c r="BM21" s="88" t="s">
        <v>7</v>
      </c>
    </row>
    <row r="22" spans="1:65" x14ac:dyDescent="0.25">
      <c r="A22" s="1" t="s">
        <v>25</v>
      </c>
      <c r="B22" s="2">
        <v>228</v>
      </c>
      <c r="C22" s="1" t="s">
        <v>2</v>
      </c>
      <c r="D22" s="1" t="s">
        <v>2</v>
      </c>
      <c r="G22" s="10" t="s">
        <v>26</v>
      </c>
      <c r="H22" s="11">
        <v>625</v>
      </c>
      <c r="I22" s="16">
        <v>19559</v>
      </c>
      <c r="J22" s="10" t="s">
        <v>32</v>
      </c>
      <c r="L22" s="22" t="s">
        <v>26</v>
      </c>
      <c r="M22" s="23">
        <v>625</v>
      </c>
      <c r="N22" s="22" t="s">
        <v>2</v>
      </c>
      <c r="O22" s="22" t="s">
        <v>32</v>
      </c>
      <c r="Q22" s="32" t="s">
        <v>23</v>
      </c>
      <c r="R22" s="33">
        <v>232</v>
      </c>
      <c r="S22" s="34" t="s">
        <v>2</v>
      </c>
      <c r="T22" s="35" t="s">
        <v>21</v>
      </c>
      <c r="V22" s="39" t="s">
        <v>23</v>
      </c>
      <c r="W22" s="40">
        <v>232</v>
      </c>
      <c r="X22" s="41" t="s">
        <v>2</v>
      </c>
      <c r="Y22" s="42" t="s">
        <v>21</v>
      </c>
      <c r="AA22" s="48" t="s">
        <v>23</v>
      </c>
      <c r="AB22" s="49">
        <v>232</v>
      </c>
      <c r="AC22" s="50" t="s">
        <v>2</v>
      </c>
      <c r="AD22" s="51" t="s">
        <v>21</v>
      </c>
      <c r="AF22" s="55" t="s">
        <v>22</v>
      </c>
      <c r="AG22" s="56">
        <v>318</v>
      </c>
      <c r="AH22" s="57">
        <v>15899209</v>
      </c>
      <c r="AI22" s="58" t="s">
        <v>21</v>
      </c>
      <c r="AK22" s="62" t="s">
        <v>20</v>
      </c>
      <c r="AL22" s="63">
        <v>231</v>
      </c>
      <c r="AM22" s="62">
        <v>195425901</v>
      </c>
      <c r="AN22" s="64" t="s">
        <v>21</v>
      </c>
      <c r="AP22" s="71" t="s">
        <v>20</v>
      </c>
      <c r="AQ22" s="72">
        <v>231</v>
      </c>
      <c r="AR22" s="71">
        <v>243729779</v>
      </c>
      <c r="AS22" s="73" t="s">
        <v>21</v>
      </c>
      <c r="AU22" s="77" t="s">
        <v>71</v>
      </c>
      <c r="AV22" s="78">
        <v>275</v>
      </c>
      <c r="AW22" s="77" t="s">
        <v>2</v>
      </c>
      <c r="AX22" s="79" t="s">
        <v>7</v>
      </c>
      <c r="AZ22" s="83" t="s">
        <v>71</v>
      </c>
      <c r="BA22" s="84">
        <v>275</v>
      </c>
      <c r="BB22" s="83" t="s">
        <v>2</v>
      </c>
      <c r="BC22" s="85" t="s">
        <v>7</v>
      </c>
      <c r="BE22" s="86" t="s">
        <v>57</v>
      </c>
      <c r="BF22" s="87">
        <v>226</v>
      </c>
      <c r="BG22" s="86">
        <v>179311470</v>
      </c>
      <c r="BH22" s="88" t="s">
        <v>7</v>
      </c>
      <c r="BJ22" s="86" t="s">
        <v>57</v>
      </c>
      <c r="BK22" s="87">
        <v>226</v>
      </c>
      <c r="BL22" s="99">
        <v>465289259</v>
      </c>
      <c r="BM22" s="88" t="s">
        <v>7</v>
      </c>
    </row>
    <row r="23" spans="1:65" ht="23.25" x14ac:dyDescent="0.25">
      <c r="A23" s="3" t="s">
        <v>26</v>
      </c>
      <c r="B23" s="4">
        <v>625</v>
      </c>
      <c r="C23" s="3" t="s">
        <v>2</v>
      </c>
      <c r="D23" s="3" t="s">
        <v>2</v>
      </c>
      <c r="G23" s="12" t="s">
        <v>27</v>
      </c>
      <c r="H23" s="13">
        <v>626</v>
      </c>
      <c r="I23" s="14">
        <v>5073888</v>
      </c>
      <c r="J23" s="12" t="s">
        <v>32</v>
      </c>
      <c r="L23" s="24" t="s">
        <v>27</v>
      </c>
      <c r="M23" s="25">
        <v>626</v>
      </c>
      <c r="N23" s="24" t="s">
        <v>2</v>
      </c>
      <c r="O23" s="24" t="s">
        <v>32</v>
      </c>
      <c r="Q23" s="32" t="s">
        <v>26</v>
      </c>
      <c r="R23" s="33">
        <v>625</v>
      </c>
      <c r="S23" s="34" t="s">
        <v>2</v>
      </c>
      <c r="T23" s="32" t="s">
        <v>32</v>
      </c>
      <c r="V23" s="39" t="s">
        <v>26</v>
      </c>
      <c r="W23" s="40">
        <v>625</v>
      </c>
      <c r="X23" s="41">
        <v>5979117</v>
      </c>
      <c r="Y23" s="39" t="s">
        <v>32</v>
      </c>
      <c r="AA23" s="48" t="s">
        <v>26</v>
      </c>
      <c r="AB23" s="49">
        <v>625</v>
      </c>
      <c r="AC23" s="50">
        <v>13981055</v>
      </c>
      <c r="AD23" s="48" t="s">
        <v>32</v>
      </c>
      <c r="AF23" s="55" t="s">
        <v>23</v>
      </c>
      <c r="AG23" s="56">
        <v>232</v>
      </c>
      <c r="AH23" s="57" t="s">
        <v>2</v>
      </c>
      <c r="AI23" s="58" t="s">
        <v>21</v>
      </c>
      <c r="AK23" s="62" t="s">
        <v>22</v>
      </c>
      <c r="AL23" s="63">
        <v>318</v>
      </c>
      <c r="AM23" s="62">
        <v>28962388</v>
      </c>
      <c r="AN23" s="64" t="s">
        <v>21</v>
      </c>
      <c r="AP23" s="71" t="s">
        <v>22</v>
      </c>
      <c r="AQ23" s="72">
        <v>318</v>
      </c>
      <c r="AR23" s="71">
        <v>50417405</v>
      </c>
      <c r="AS23" s="73" t="s">
        <v>21</v>
      </c>
      <c r="AU23" s="77" t="s">
        <v>57</v>
      </c>
      <c r="AV23" s="78">
        <v>226</v>
      </c>
      <c r="AW23" s="77">
        <v>83162849</v>
      </c>
      <c r="AX23" s="79" t="s">
        <v>7</v>
      </c>
      <c r="AZ23" s="83" t="s">
        <v>57</v>
      </c>
      <c r="BA23" s="84">
        <v>226</v>
      </c>
      <c r="BB23" s="83">
        <v>160275713</v>
      </c>
      <c r="BC23" s="85" t="s">
        <v>7</v>
      </c>
      <c r="BE23" s="86" t="s">
        <v>72</v>
      </c>
      <c r="BF23" s="87">
        <v>231</v>
      </c>
      <c r="BG23" s="86">
        <v>513142945</v>
      </c>
      <c r="BH23" s="88" t="s">
        <v>21</v>
      </c>
      <c r="BJ23" s="86" t="s">
        <v>86</v>
      </c>
      <c r="BK23" s="87">
        <v>231</v>
      </c>
      <c r="BL23" s="99">
        <v>632798033</v>
      </c>
      <c r="BM23" s="88" t="s">
        <v>21</v>
      </c>
    </row>
    <row r="24" spans="1:65" ht="23.25" x14ac:dyDescent="0.25">
      <c r="A24" s="1" t="s">
        <v>27</v>
      </c>
      <c r="B24" s="2">
        <v>626</v>
      </c>
      <c r="C24" s="1" t="s">
        <v>2</v>
      </c>
      <c r="D24" s="1" t="s">
        <v>2</v>
      </c>
      <c r="G24" s="10" t="s">
        <v>28</v>
      </c>
      <c r="H24" s="11">
        <v>627</v>
      </c>
      <c r="I24" s="16">
        <v>5093447</v>
      </c>
      <c r="J24" s="10" t="s">
        <v>33</v>
      </c>
      <c r="L24" s="22" t="s">
        <v>28</v>
      </c>
      <c r="M24" s="23">
        <v>627</v>
      </c>
      <c r="N24" s="22" t="s">
        <v>2</v>
      </c>
      <c r="O24" s="22" t="s">
        <v>33</v>
      </c>
      <c r="Q24" s="32" t="s">
        <v>27</v>
      </c>
      <c r="R24" s="33">
        <v>626</v>
      </c>
      <c r="S24" s="34">
        <v>6937200</v>
      </c>
      <c r="T24" s="32" t="s">
        <v>32</v>
      </c>
      <c r="V24" s="39" t="s">
        <v>27</v>
      </c>
      <c r="W24" s="40">
        <v>626</v>
      </c>
      <c r="X24" s="41">
        <v>8001938</v>
      </c>
      <c r="Y24" s="39" t="s">
        <v>32</v>
      </c>
      <c r="AA24" s="48" t="s">
        <v>27</v>
      </c>
      <c r="AB24" s="49">
        <v>626</v>
      </c>
      <c r="AC24" s="50">
        <v>6821015</v>
      </c>
      <c r="AD24" s="48" t="s">
        <v>32</v>
      </c>
      <c r="AF24" s="55" t="s">
        <v>58</v>
      </c>
      <c r="AG24" s="56">
        <v>625</v>
      </c>
      <c r="AH24" s="57">
        <v>17716540</v>
      </c>
      <c r="AI24" s="55" t="s">
        <v>32</v>
      </c>
      <c r="AK24" s="62" t="s">
        <v>23</v>
      </c>
      <c r="AL24" s="63">
        <v>232</v>
      </c>
      <c r="AM24" s="62" t="s">
        <v>2</v>
      </c>
      <c r="AN24" s="64" t="s">
        <v>21</v>
      </c>
      <c r="AP24" s="71" t="s">
        <v>23</v>
      </c>
      <c r="AQ24" s="72">
        <v>232</v>
      </c>
      <c r="AR24" s="71" t="s">
        <v>2</v>
      </c>
      <c r="AS24" s="73" t="s">
        <v>21</v>
      </c>
      <c r="AU24" s="77" t="s">
        <v>72</v>
      </c>
      <c r="AV24" s="78">
        <v>231</v>
      </c>
      <c r="AW24" s="77">
        <v>374228368</v>
      </c>
      <c r="AX24" s="79" t="s">
        <v>21</v>
      </c>
      <c r="AZ24" s="83" t="s">
        <v>72</v>
      </c>
      <c r="BA24" s="84">
        <v>231</v>
      </c>
      <c r="BB24" s="83">
        <v>399211143</v>
      </c>
      <c r="BC24" s="85" t="s">
        <v>21</v>
      </c>
      <c r="BE24" s="86" t="s">
        <v>73</v>
      </c>
      <c r="BF24" s="87">
        <v>934</v>
      </c>
      <c r="BG24" s="86" t="s">
        <v>2</v>
      </c>
      <c r="BH24" s="88" t="s">
        <v>21</v>
      </c>
      <c r="BJ24" s="86" t="s">
        <v>87</v>
      </c>
      <c r="BK24" s="87">
        <v>934</v>
      </c>
      <c r="BL24" s="99" t="s">
        <v>2</v>
      </c>
      <c r="BM24" s="88" t="s">
        <v>21</v>
      </c>
    </row>
    <row r="25" spans="1:65" ht="23.25" x14ac:dyDescent="0.25">
      <c r="A25" s="3" t="s">
        <v>28</v>
      </c>
      <c r="B25" s="4">
        <v>627</v>
      </c>
      <c r="C25" s="3" t="s">
        <v>2</v>
      </c>
      <c r="D25" s="9"/>
      <c r="G25" s="12" t="s">
        <v>34</v>
      </c>
      <c r="H25" s="13">
        <v>818</v>
      </c>
      <c r="I25" s="12" t="s">
        <v>2</v>
      </c>
      <c r="J25" s="12" t="s">
        <v>32</v>
      </c>
      <c r="L25" s="24" t="s">
        <v>34</v>
      </c>
      <c r="M25" s="25">
        <v>818</v>
      </c>
      <c r="N25" s="24" t="s">
        <v>2</v>
      </c>
      <c r="O25" s="24" t="s">
        <v>32</v>
      </c>
      <c r="Q25" s="32" t="s">
        <v>28</v>
      </c>
      <c r="R25" s="33">
        <v>627</v>
      </c>
      <c r="S25" s="34">
        <v>1446734</v>
      </c>
      <c r="T25" s="32" t="s">
        <v>33</v>
      </c>
      <c r="V25" s="39" t="s">
        <v>52</v>
      </c>
      <c r="W25" s="40">
        <v>854</v>
      </c>
      <c r="X25" s="41" t="s">
        <v>2</v>
      </c>
      <c r="Y25" s="39" t="s">
        <v>32</v>
      </c>
      <c r="AA25" s="48" t="s">
        <v>52</v>
      </c>
      <c r="AB25" s="49">
        <v>854</v>
      </c>
      <c r="AC25" s="50" t="s">
        <v>2</v>
      </c>
      <c r="AD25" s="48" t="s">
        <v>32</v>
      </c>
      <c r="AF25" s="55" t="s">
        <v>27</v>
      </c>
      <c r="AG25" s="56">
        <v>626</v>
      </c>
      <c r="AH25" s="57">
        <v>7663118</v>
      </c>
      <c r="AI25" s="55" t="s">
        <v>32</v>
      </c>
      <c r="AK25" s="62" t="s">
        <v>58</v>
      </c>
      <c r="AL25" s="63">
        <v>625</v>
      </c>
      <c r="AM25" s="62">
        <v>24242173</v>
      </c>
      <c r="AN25" s="62" t="s">
        <v>32</v>
      </c>
      <c r="AP25" s="71" t="s">
        <v>58</v>
      </c>
      <c r="AQ25" s="72">
        <v>625</v>
      </c>
      <c r="AR25" s="71">
        <v>46189183</v>
      </c>
      <c r="AS25" s="71" t="s">
        <v>32</v>
      </c>
      <c r="AU25" s="77" t="s">
        <v>73</v>
      </c>
      <c r="AV25" s="78">
        <v>934</v>
      </c>
      <c r="AW25" s="77" t="s">
        <v>2</v>
      </c>
      <c r="AX25" s="79" t="s">
        <v>21</v>
      </c>
      <c r="AZ25" s="83" t="s">
        <v>73</v>
      </c>
      <c r="BA25" s="84">
        <v>934</v>
      </c>
      <c r="BB25" s="83" t="s">
        <v>2</v>
      </c>
      <c r="BC25" s="85" t="s">
        <v>21</v>
      </c>
      <c r="BE25" s="86" t="s">
        <v>22</v>
      </c>
      <c r="BF25" s="87">
        <v>318</v>
      </c>
      <c r="BG25" s="86">
        <v>49390550</v>
      </c>
      <c r="BH25" s="88" t="s">
        <v>21</v>
      </c>
      <c r="BJ25" s="86" t="s">
        <v>88</v>
      </c>
      <c r="BK25" s="87">
        <v>318</v>
      </c>
      <c r="BL25" s="99">
        <v>50822876</v>
      </c>
      <c r="BM25" s="88" t="s">
        <v>21</v>
      </c>
    </row>
    <row r="26" spans="1:65" ht="23.25" x14ac:dyDescent="0.25">
      <c r="G26" s="10" t="s">
        <v>35</v>
      </c>
      <c r="H26" s="11">
        <v>819</v>
      </c>
      <c r="I26" s="10" t="s">
        <v>2</v>
      </c>
      <c r="J26" s="10" t="s">
        <v>32</v>
      </c>
      <c r="L26" s="22" t="s">
        <v>35</v>
      </c>
      <c r="M26" s="23">
        <v>819</v>
      </c>
      <c r="N26" s="22" t="s">
        <v>2</v>
      </c>
      <c r="O26" s="22" t="s">
        <v>32</v>
      </c>
      <c r="Q26" s="32" t="s">
        <v>43</v>
      </c>
      <c r="R26" s="33">
        <v>838</v>
      </c>
      <c r="S26" s="34">
        <v>5490466</v>
      </c>
      <c r="T26" s="32" t="s">
        <v>37</v>
      </c>
      <c r="V26" s="39" t="s">
        <v>28</v>
      </c>
      <c r="W26" s="40">
        <v>627</v>
      </c>
      <c r="X26" s="41" t="s">
        <v>2</v>
      </c>
      <c r="Y26" s="39" t="s">
        <v>33</v>
      </c>
      <c r="AA26" s="48" t="s">
        <v>28</v>
      </c>
      <c r="AB26" s="49">
        <v>627</v>
      </c>
      <c r="AC26" s="50">
        <v>2048193</v>
      </c>
      <c r="AD26" s="48" t="s">
        <v>33</v>
      </c>
      <c r="AF26" s="55" t="s">
        <v>59</v>
      </c>
      <c r="AG26" s="56">
        <v>854</v>
      </c>
      <c r="AH26" s="57" t="s">
        <v>2</v>
      </c>
      <c r="AI26" s="55" t="s">
        <v>32</v>
      </c>
      <c r="AK26" s="62" t="s">
        <v>27</v>
      </c>
      <c r="AL26" s="63">
        <v>626</v>
      </c>
      <c r="AM26" s="62">
        <v>28926953</v>
      </c>
      <c r="AN26" s="62" t="s">
        <v>32</v>
      </c>
      <c r="AP26" s="71" t="s">
        <v>27</v>
      </c>
      <c r="AQ26" s="72">
        <v>626</v>
      </c>
      <c r="AR26" s="71">
        <v>20846807</v>
      </c>
      <c r="AS26" s="71" t="s">
        <v>32</v>
      </c>
      <c r="AU26" s="77" t="s">
        <v>22</v>
      </c>
      <c r="AV26" s="78">
        <v>318</v>
      </c>
      <c r="AW26" s="77">
        <v>44973152</v>
      </c>
      <c r="AX26" s="79" t="s">
        <v>21</v>
      </c>
      <c r="AZ26" s="83" t="s">
        <v>22</v>
      </c>
      <c r="BA26" s="84">
        <v>318</v>
      </c>
      <c r="BB26" s="83">
        <v>47536622</v>
      </c>
      <c r="BC26" s="85" t="s">
        <v>21</v>
      </c>
      <c r="BE26" s="86" t="s">
        <v>23</v>
      </c>
      <c r="BF26" s="87">
        <v>232</v>
      </c>
      <c r="BG26" s="86" t="s">
        <v>2</v>
      </c>
      <c r="BH26" s="88" t="s">
        <v>21</v>
      </c>
      <c r="BJ26" s="86" t="s">
        <v>89</v>
      </c>
      <c r="BK26" s="87">
        <v>232</v>
      </c>
      <c r="BL26" s="99" t="s">
        <v>2</v>
      </c>
      <c r="BM26" s="88" t="s">
        <v>21</v>
      </c>
    </row>
    <row r="27" spans="1:65" ht="23.25" x14ac:dyDescent="0.25">
      <c r="G27" s="12" t="s">
        <v>36</v>
      </c>
      <c r="H27" s="13">
        <v>820</v>
      </c>
      <c r="I27" s="12" t="s">
        <v>2</v>
      </c>
      <c r="J27" s="12" t="s">
        <v>33</v>
      </c>
      <c r="L27" s="24" t="s">
        <v>36</v>
      </c>
      <c r="M27" s="25">
        <v>820</v>
      </c>
      <c r="N27" s="24" t="s">
        <v>2</v>
      </c>
      <c r="O27" s="24" t="s">
        <v>33</v>
      </c>
      <c r="Q27" s="32" t="s">
        <v>44</v>
      </c>
      <c r="R27" s="33">
        <v>845</v>
      </c>
      <c r="S27" s="34" t="s">
        <v>2</v>
      </c>
      <c r="T27" s="32" t="s">
        <v>2</v>
      </c>
      <c r="V27" s="39" t="s">
        <v>53</v>
      </c>
      <c r="W27" s="40">
        <v>838</v>
      </c>
      <c r="X27" s="41">
        <v>13981055</v>
      </c>
      <c r="Y27" s="39" t="s">
        <v>37</v>
      </c>
      <c r="AA27" s="48" t="s">
        <v>53</v>
      </c>
      <c r="AB27" s="49">
        <v>838</v>
      </c>
      <c r="AC27" s="50">
        <v>18753877</v>
      </c>
      <c r="AD27" s="48" t="s">
        <v>37</v>
      </c>
      <c r="AF27" s="55" t="s">
        <v>28</v>
      </c>
      <c r="AG27" s="56">
        <v>627</v>
      </c>
      <c r="AH27" s="57">
        <v>3592478</v>
      </c>
      <c r="AI27" s="55" t="s">
        <v>33</v>
      </c>
      <c r="AK27" s="62" t="s">
        <v>59</v>
      </c>
      <c r="AL27" s="63">
        <v>854</v>
      </c>
      <c r="AM27" s="62" t="s">
        <v>2</v>
      </c>
      <c r="AN27" s="62" t="s">
        <v>32</v>
      </c>
      <c r="AP27" s="71" t="s">
        <v>59</v>
      </c>
      <c r="AQ27" s="72">
        <v>854</v>
      </c>
      <c r="AR27" s="71" t="s">
        <v>2</v>
      </c>
      <c r="AS27" s="71" t="s">
        <v>32</v>
      </c>
      <c r="AU27" s="77" t="s">
        <v>23</v>
      </c>
      <c r="AV27" s="78">
        <v>232</v>
      </c>
      <c r="AW27" s="77" t="s">
        <v>2</v>
      </c>
      <c r="AX27" s="79" t="s">
        <v>21</v>
      </c>
      <c r="AZ27" s="83" t="s">
        <v>23</v>
      </c>
      <c r="BA27" s="84">
        <v>232</v>
      </c>
      <c r="BB27" s="83" t="s">
        <v>2</v>
      </c>
      <c r="BC27" s="85" t="s">
        <v>21</v>
      </c>
      <c r="BE27" s="86" t="s">
        <v>74</v>
      </c>
      <c r="BF27" s="87">
        <v>625</v>
      </c>
      <c r="BG27" s="86">
        <v>106969221</v>
      </c>
      <c r="BH27" s="86" t="s">
        <v>32</v>
      </c>
      <c r="BJ27" s="86" t="s">
        <v>74</v>
      </c>
      <c r="BK27" s="87">
        <v>625</v>
      </c>
      <c r="BL27" s="99">
        <v>140266448</v>
      </c>
      <c r="BM27" s="86" t="s">
        <v>32</v>
      </c>
    </row>
    <row r="28" spans="1:65" ht="23.25" x14ac:dyDescent="0.25">
      <c r="G28" s="10" t="s">
        <v>25</v>
      </c>
      <c r="H28" s="11">
        <v>228</v>
      </c>
      <c r="I28" s="10" t="s">
        <v>2</v>
      </c>
      <c r="J28" s="10" t="s">
        <v>37</v>
      </c>
      <c r="L28" s="22" t="s">
        <v>25</v>
      </c>
      <c r="M28" s="23">
        <v>228</v>
      </c>
      <c r="N28" s="22" t="s">
        <v>2</v>
      </c>
      <c r="O28" s="22" t="s">
        <v>37</v>
      </c>
      <c r="Q28" s="32" t="s">
        <v>34</v>
      </c>
      <c r="R28" s="33">
        <v>818</v>
      </c>
      <c r="S28" s="34" t="s">
        <v>2</v>
      </c>
      <c r="T28" s="32" t="s">
        <v>2</v>
      </c>
      <c r="V28" s="39" t="s">
        <v>54</v>
      </c>
      <c r="W28" s="40">
        <v>845</v>
      </c>
      <c r="X28" s="41" t="s">
        <v>2</v>
      </c>
      <c r="Y28" s="39" t="s">
        <v>2</v>
      </c>
      <c r="AA28" s="48" t="s">
        <v>54</v>
      </c>
      <c r="AB28" s="49">
        <v>845</v>
      </c>
      <c r="AC28" s="50" t="s">
        <v>2</v>
      </c>
      <c r="AD28" s="48" t="s">
        <v>2</v>
      </c>
      <c r="AF28" s="55" t="s">
        <v>60</v>
      </c>
      <c r="AG28" s="56">
        <v>838</v>
      </c>
      <c r="AH28" s="57">
        <v>21787180</v>
      </c>
      <c r="AI28" s="55" t="s">
        <v>37</v>
      </c>
      <c r="AK28" s="62" t="s">
        <v>28</v>
      </c>
      <c r="AL28" s="63">
        <v>627</v>
      </c>
      <c r="AM28" s="62">
        <v>7929964</v>
      </c>
      <c r="AN28" s="62" t="s">
        <v>33</v>
      </c>
      <c r="AP28" s="71" t="s">
        <v>63</v>
      </c>
      <c r="AQ28" s="72">
        <v>627</v>
      </c>
      <c r="AR28" s="71">
        <v>9345016</v>
      </c>
      <c r="AS28" s="71" t="s">
        <v>33</v>
      </c>
      <c r="AU28" s="77" t="s">
        <v>74</v>
      </c>
      <c r="AV28" s="78">
        <v>625</v>
      </c>
      <c r="AW28" s="77">
        <v>66547505</v>
      </c>
      <c r="AX28" s="77" t="s">
        <v>32</v>
      </c>
      <c r="AZ28" s="83" t="s">
        <v>74</v>
      </c>
      <c r="BA28" s="84">
        <v>625</v>
      </c>
      <c r="BB28" s="83">
        <v>98889843</v>
      </c>
      <c r="BC28" s="83" t="s">
        <v>32</v>
      </c>
      <c r="BE28" s="86" t="s">
        <v>75</v>
      </c>
      <c r="BF28" s="87">
        <v>935</v>
      </c>
      <c r="BG28" s="86" t="s">
        <v>2</v>
      </c>
      <c r="BH28" s="86" t="s">
        <v>32</v>
      </c>
      <c r="BJ28" s="86" t="s">
        <v>75</v>
      </c>
      <c r="BK28" s="87">
        <v>935</v>
      </c>
      <c r="BL28" s="99" t="s">
        <v>2</v>
      </c>
      <c r="BM28" s="86" t="s">
        <v>32</v>
      </c>
    </row>
    <row r="29" spans="1:65" ht="23.25" x14ac:dyDescent="0.25">
      <c r="G29" s="12" t="s">
        <v>24</v>
      </c>
      <c r="H29" s="13">
        <v>320</v>
      </c>
      <c r="I29" s="12" t="s">
        <v>2</v>
      </c>
      <c r="J29" s="12" t="s">
        <v>2</v>
      </c>
      <c r="L29" s="24" t="s">
        <v>24</v>
      </c>
      <c r="M29" s="25">
        <v>320</v>
      </c>
      <c r="N29" s="24" t="s">
        <v>2</v>
      </c>
      <c r="O29" s="24" t="s">
        <v>2</v>
      </c>
      <c r="Q29" s="32" t="s">
        <v>45</v>
      </c>
      <c r="R29" s="33">
        <v>842</v>
      </c>
      <c r="S29" s="34" t="s">
        <v>2</v>
      </c>
      <c r="T29" s="32" t="s">
        <v>2</v>
      </c>
      <c r="V29" s="39" t="s">
        <v>34</v>
      </c>
      <c r="W29" s="40">
        <v>818</v>
      </c>
      <c r="X29" s="41" t="s">
        <v>2</v>
      </c>
      <c r="Y29" s="39" t="s">
        <v>2</v>
      </c>
      <c r="AA29" s="48" t="s">
        <v>34</v>
      </c>
      <c r="AB29" s="49">
        <v>818</v>
      </c>
      <c r="AC29" s="50" t="s">
        <v>2</v>
      </c>
      <c r="AD29" s="48" t="s">
        <v>2</v>
      </c>
      <c r="AF29" s="55" t="s">
        <v>54</v>
      </c>
      <c r="AG29" s="56">
        <v>845</v>
      </c>
      <c r="AH29" s="57" t="s">
        <v>2</v>
      </c>
      <c r="AI29" s="55" t="s">
        <v>2</v>
      </c>
      <c r="AK29" s="62" t="s">
        <v>62</v>
      </c>
      <c r="AL29" s="63">
        <v>838</v>
      </c>
      <c r="AM29" s="62">
        <v>45239162</v>
      </c>
      <c r="AN29" s="62" t="s">
        <v>37</v>
      </c>
      <c r="AP29" s="71" t="s">
        <v>64</v>
      </c>
      <c r="AQ29" s="72">
        <v>904</v>
      </c>
      <c r="AR29" s="71" t="s">
        <v>2</v>
      </c>
      <c r="AS29" s="71" t="s">
        <v>33</v>
      </c>
      <c r="AU29" s="77" t="s">
        <v>75</v>
      </c>
      <c r="AV29" s="78">
        <v>935</v>
      </c>
      <c r="AW29" s="77" t="s">
        <v>2</v>
      </c>
      <c r="AX29" s="77" t="s">
        <v>32</v>
      </c>
      <c r="AZ29" s="83" t="s">
        <v>75</v>
      </c>
      <c r="BA29" s="84">
        <v>935</v>
      </c>
      <c r="BB29" s="83" t="s">
        <v>2</v>
      </c>
      <c r="BC29" s="83" t="s">
        <v>32</v>
      </c>
      <c r="BE29" s="86" t="s">
        <v>76</v>
      </c>
      <c r="BF29" s="87">
        <v>626</v>
      </c>
      <c r="BG29" s="86">
        <v>74172007</v>
      </c>
      <c r="BH29" s="86" t="s">
        <v>32</v>
      </c>
      <c r="BJ29" s="86" t="s">
        <v>76</v>
      </c>
      <c r="BK29" s="87">
        <v>626</v>
      </c>
      <c r="BL29" s="99">
        <v>136815168</v>
      </c>
      <c r="BM29" s="86" t="s">
        <v>32</v>
      </c>
    </row>
    <row r="30" spans="1:65" ht="23.25" x14ac:dyDescent="0.25">
      <c r="L30" s="24" t="s">
        <v>38</v>
      </c>
      <c r="M30" s="25">
        <v>828</v>
      </c>
      <c r="N30" s="24" t="s">
        <v>2</v>
      </c>
      <c r="O30" s="26" t="s">
        <v>4</v>
      </c>
      <c r="Q30" s="32" t="s">
        <v>46</v>
      </c>
      <c r="R30" s="33">
        <v>819</v>
      </c>
      <c r="S30" s="34" t="s">
        <v>2</v>
      </c>
      <c r="T30" s="32" t="s">
        <v>2</v>
      </c>
      <c r="V30" s="39" t="s">
        <v>45</v>
      </c>
      <c r="W30" s="40">
        <v>842</v>
      </c>
      <c r="X30" s="41" t="s">
        <v>2</v>
      </c>
      <c r="Y30" s="39" t="s">
        <v>2</v>
      </c>
      <c r="AA30" s="48" t="s">
        <v>45</v>
      </c>
      <c r="AB30" s="49">
        <v>842</v>
      </c>
      <c r="AC30" s="50" t="s">
        <v>2</v>
      </c>
      <c r="AD30" s="48" t="s">
        <v>2</v>
      </c>
      <c r="AF30" s="55" t="s">
        <v>34</v>
      </c>
      <c r="AG30" s="56">
        <v>818</v>
      </c>
      <c r="AH30" s="57" t="s">
        <v>2</v>
      </c>
      <c r="AI30" s="58" t="s">
        <v>4</v>
      </c>
      <c r="AK30" s="62" t="s">
        <v>54</v>
      </c>
      <c r="AL30" s="63">
        <v>845</v>
      </c>
      <c r="AM30" s="62" t="s">
        <v>2</v>
      </c>
      <c r="AN30" s="62" t="s">
        <v>2</v>
      </c>
      <c r="AP30" s="71" t="s">
        <v>62</v>
      </c>
      <c r="AQ30" s="72">
        <v>838</v>
      </c>
      <c r="AR30" s="71">
        <v>57690974</v>
      </c>
      <c r="AS30" s="71" t="s">
        <v>37</v>
      </c>
      <c r="AU30" s="77" t="s">
        <v>76</v>
      </c>
      <c r="AV30" s="78">
        <v>626</v>
      </c>
      <c r="AW30" s="77">
        <v>44471771</v>
      </c>
      <c r="AX30" s="77" t="s">
        <v>32</v>
      </c>
      <c r="AZ30" s="83" t="s">
        <v>76</v>
      </c>
      <c r="BA30" s="84">
        <v>626</v>
      </c>
      <c r="BB30" s="83">
        <v>44133099</v>
      </c>
      <c r="BC30" s="83" t="s">
        <v>32</v>
      </c>
      <c r="BE30" s="86" t="s">
        <v>77</v>
      </c>
      <c r="BF30" s="87">
        <v>939</v>
      </c>
      <c r="BG30" s="86" t="s">
        <v>2</v>
      </c>
      <c r="BH30" s="86" t="s">
        <v>32</v>
      </c>
      <c r="BJ30" s="86" t="s">
        <v>77</v>
      </c>
      <c r="BK30" s="87">
        <v>939</v>
      </c>
      <c r="BL30" s="99" t="s">
        <v>2</v>
      </c>
      <c r="BM30" s="86" t="s">
        <v>32</v>
      </c>
    </row>
    <row r="31" spans="1:65" ht="23.25" x14ac:dyDescent="0.25">
      <c r="L31" s="24" t="s">
        <v>39</v>
      </c>
      <c r="M31" s="25">
        <v>830</v>
      </c>
      <c r="N31" s="24" t="s">
        <v>2</v>
      </c>
      <c r="O31" s="26" t="s">
        <v>7</v>
      </c>
      <c r="Q31" s="32" t="s">
        <v>47</v>
      </c>
      <c r="R31" s="33">
        <v>837</v>
      </c>
      <c r="S31" s="34" t="s">
        <v>2</v>
      </c>
      <c r="T31" s="32" t="s">
        <v>2</v>
      </c>
      <c r="V31" s="39" t="s">
        <v>46</v>
      </c>
      <c r="W31" s="40">
        <v>819</v>
      </c>
      <c r="X31" s="41" t="s">
        <v>2</v>
      </c>
      <c r="Y31" s="39" t="s">
        <v>2</v>
      </c>
      <c r="AA31" s="48" t="s">
        <v>46</v>
      </c>
      <c r="AB31" s="49">
        <v>819</v>
      </c>
      <c r="AC31" s="50" t="s">
        <v>2</v>
      </c>
      <c r="AD31" s="48" t="s">
        <v>2</v>
      </c>
      <c r="AK31" s="62" t="s">
        <v>34</v>
      </c>
      <c r="AL31" s="63">
        <v>818</v>
      </c>
      <c r="AM31" s="62" t="s">
        <v>2</v>
      </c>
      <c r="AN31" s="64" t="s">
        <v>4</v>
      </c>
      <c r="AP31" s="71" t="s">
        <v>54</v>
      </c>
      <c r="AQ31" s="72">
        <v>845</v>
      </c>
      <c r="AR31" s="71" t="s">
        <v>2</v>
      </c>
      <c r="AS31" s="71" t="s">
        <v>2</v>
      </c>
      <c r="AU31" s="77" t="s">
        <v>77</v>
      </c>
      <c r="AV31" s="78">
        <v>939</v>
      </c>
      <c r="AW31" s="77" t="s">
        <v>2</v>
      </c>
      <c r="AX31" s="77" t="s">
        <v>32</v>
      </c>
      <c r="AZ31" s="83" t="s">
        <v>77</v>
      </c>
      <c r="BA31" s="84">
        <v>939</v>
      </c>
      <c r="BB31" s="83" t="s">
        <v>2</v>
      </c>
      <c r="BC31" s="83" t="s">
        <v>32</v>
      </c>
      <c r="BE31" s="86" t="s">
        <v>63</v>
      </c>
      <c r="BF31" s="87">
        <v>627</v>
      </c>
      <c r="BG31" s="86">
        <v>44827867</v>
      </c>
      <c r="BH31" s="86" t="s">
        <v>33</v>
      </c>
      <c r="BJ31" s="86" t="s">
        <v>63</v>
      </c>
      <c r="BK31" s="87">
        <v>627</v>
      </c>
      <c r="BL31" s="99">
        <v>139532053</v>
      </c>
      <c r="BM31" s="86" t="s">
        <v>33</v>
      </c>
    </row>
    <row r="32" spans="1:65" ht="23.25" x14ac:dyDescent="0.25">
      <c r="Q32" s="32" t="s">
        <v>36</v>
      </c>
      <c r="R32" s="33">
        <v>820</v>
      </c>
      <c r="S32" s="34" t="s">
        <v>2</v>
      </c>
      <c r="T32" s="32" t="s">
        <v>2</v>
      </c>
      <c r="V32" s="39" t="s">
        <v>47</v>
      </c>
      <c r="W32" s="40">
        <v>837</v>
      </c>
      <c r="X32" s="41" t="s">
        <v>2</v>
      </c>
      <c r="Y32" s="39" t="s">
        <v>2</v>
      </c>
      <c r="AK32" s="62" t="s">
        <v>45</v>
      </c>
      <c r="AL32" s="63">
        <v>842</v>
      </c>
      <c r="AM32" s="62" t="s">
        <v>2</v>
      </c>
      <c r="AN32" s="64" t="s">
        <v>7</v>
      </c>
      <c r="AP32" s="71" t="s">
        <v>34</v>
      </c>
      <c r="AQ32" s="72">
        <v>818</v>
      </c>
      <c r="AR32" s="71" t="s">
        <v>2</v>
      </c>
      <c r="AS32" s="73" t="s">
        <v>4</v>
      </c>
      <c r="AU32" s="77" t="s">
        <v>59</v>
      </c>
      <c r="AV32" s="78">
        <v>854</v>
      </c>
      <c r="AW32" s="77" t="s">
        <v>2</v>
      </c>
      <c r="AX32" s="77" t="s">
        <v>32</v>
      </c>
      <c r="AZ32" s="83" t="s">
        <v>59</v>
      </c>
      <c r="BA32" s="84">
        <v>854</v>
      </c>
      <c r="BB32" s="83" t="s">
        <v>2</v>
      </c>
      <c r="BC32" s="83" t="s">
        <v>32</v>
      </c>
      <c r="BE32" s="86" t="s">
        <v>64</v>
      </c>
      <c r="BF32" s="87">
        <v>904</v>
      </c>
      <c r="BG32" s="86" t="s">
        <v>2</v>
      </c>
      <c r="BH32" s="86" t="s">
        <v>33</v>
      </c>
      <c r="BJ32" s="86" t="s">
        <v>64</v>
      </c>
      <c r="BK32" s="87">
        <v>904</v>
      </c>
      <c r="BL32" s="99" t="s">
        <v>2</v>
      </c>
      <c r="BM32" s="86" t="s">
        <v>33</v>
      </c>
    </row>
    <row r="33" spans="17:65" ht="23.25" x14ac:dyDescent="0.25">
      <c r="Q33" s="32" t="s">
        <v>25</v>
      </c>
      <c r="R33" s="33">
        <v>228</v>
      </c>
      <c r="S33" s="34" t="s">
        <v>2</v>
      </c>
      <c r="T33" s="32" t="s">
        <v>2</v>
      </c>
      <c r="V33" s="39" t="s">
        <v>36</v>
      </c>
      <c r="W33" s="40">
        <v>820</v>
      </c>
      <c r="X33" s="41" t="s">
        <v>2</v>
      </c>
      <c r="Y33" s="39" t="s">
        <v>2</v>
      </c>
      <c r="AP33" s="71" t="s">
        <v>45</v>
      </c>
      <c r="AQ33" s="72">
        <v>842</v>
      </c>
      <c r="AR33" s="71" t="s">
        <v>2</v>
      </c>
      <c r="AS33" s="73" t="s">
        <v>7</v>
      </c>
      <c r="AU33" s="77" t="s">
        <v>63</v>
      </c>
      <c r="AV33" s="78">
        <v>627</v>
      </c>
      <c r="AW33" s="77">
        <v>17462187</v>
      </c>
      <c r="AX33" s="77" t="s">
        <v>33</v>
      </c>
      <c r="AZ33" s="83" t="s">
        <v>63</v>
      </c>
      <c r="BA33" s="84">
        <v>627</v>
      </c>
      <c r="BB33" s="83">
        <v>40068928</v>
      </c>
      <c r="BC33" s="83" t="s">
        <v>33</v>
      </c>
      <c r="BE33" s="86" t="s">
        <v>78</v>
      </c>
      <c r="BF33" s="87">
        <v>838</v>
      </c>
      <c r="BG33" s="86">
        <v>136313361</v>
      </c>
      <c r="BH33" s="86" t="s">
        <v>37</v>
      </c>
      <c r="BJ33" s="86" t="s">
        <v>90</v>
      </c>
      <c r="BK33" s="87">
        <v>838</v>
      </c>
      <c r="BL33" s="99">
        <v>137549563</v>
      </c>
      <c r="BM33" s="86" t="s">
        <v>37</v>
      </c>
    </row>
    <row r="34" spans="17:65" ht="23.25" x14ac:dyDescent="0.25">
      <c r="Q34" s="32" t="s">
        <v>48</v>
      </c>
      <c r="R34" s="33">
        <v>840</v>
      </c>
      <c r="S34" s="34" t="s">
        <v>2</v>
      </c>
      <c r="T34" s="32" t="s">
        <v>2</v>
      </c>
      <c r="V34" s="39" t="s">
        <v>25</v>
      </c>
      <c r="W34" s="40">
        <v>228</v>
      </c>
      <c r="X34" s="41" t="s">
        <v>2</v>
      </c>
      <c r="Y34" s="39" t="s">
        <v>2</v>
      </c>
      <c r="AP34" s="71" t="s">
        <v>46</v>
      </c>
      <c r="AQ34" s="72">
        <v>819</v>
      </c>
      <c r="AR34" s="71" t="s">
        <v>2</v>
      </c>
      <c r="AS34" s="73" t="s">
        <v>4</v>
      </c>
      <c r="AU34" s="77" t="s">
        <v>64</v>
      </c>
      <c r="AV34" s="78">
        <v>904</v>
      </c>
      <c r="AW34" s="77" t="s">
        <v>2</v>
      </c>
      <c r="AX34" s="77" t="s">
        <v>33</v>
      </c>
      <c r="AZ34" s="83" t="s">
        <v>64</v>
      </c>
      <c r="BA34" s="84">
        <v>904</v>
      </c>
      <c r="BB34" s="83" t="s">
        <v>2</v>
      </c>
      <c r="BC34" s="83" t="s">
        <v>33</v>
      </c>
      <c r="BE34" s="86" t="s">
        <v>79</v>
      </c>
      <c r="BF34" s="87">
        <v>936</v>
      </c>
      <c r="BG34" s="86" t="s">
        <v>2</v>
      </c>
      <c r="BH34" s="86" t="s">
        <v>37</v>
      </c>
      <c r="BJ34" s="86" t="s">
        <v>91</v>
      </c>
      <c r="BK34" s="87">
        <v>936</v>
      </c>
      <c r="BL34" s="99" t="s">
        <v>2</v>
      </c>
      <c r="BM34" s="86" t="s">
        <v>37</v>
      </c>
    </row>
    <row r="35" spans="17:65" ht="23.25" x14ac:dyDescent="0.25">
      <c r="Q35" s="32" t="s">
        <v>49</v>
      </c>
      <c r="R35" s="33">
        <v>836</v>
      </c>
      <c r="S35" s="34" t="s">
        <v>2</v>
      </c>
      <c r="T35" s="32" t="s">
        <v>2</v>
      </c>
      <c r="V35" s="39" t="s">
        <v>48</v>
      </c>
      <c r="W35" s="40">
        <v>840</v>
      </c>
      <c r="X35" s="41" t="s">
        <v>2</v>
      </c>
      <c r="Y35" s="39" t="s">
        <v>2</v>
      </c>
      <c r="AP35" s="71" t="s">
        <v>47</v>
      </c>
      <c r="AQ35" s="72">
        <v>837</v>
      </c>
      <c r="AR35" s="71" t="s">
        <v>2</v>
      </c>
      <c r="AS35" s="73" t="s">
        <v>7</v>
      </c>
      <c r="AU35" s="77" t="s">
        <v>78</v>
      </c>
      <c r="AV35" s="78">
        <v>838</v>
      </c>
      <c r="AW35" s="77">
        <v>93557089</v>
      </c>
      <c r="AX35" s="77" t="s">
        <v>37</v>
      </c>
      <c r="AZ35" s="83" t="s">
        <v>78</v>
      </c>
      <c r="BA35" s="84">
        <v>838</v>
      </c>
      <c r="BB35" s="83">
        <v>102954014</v>
      </c>
      <c r="BC35" s="83" t="s">
        <v>37</v>
      </c>
      <c r="BE35" s="86" t="s">
        <v>80</v>
      </c>
      <c r="BF35" s="87">
        <v>937</v>
      </c>
      <c r="BG35" s="86" t="s">
        <v>2</v>
      </c>
      <c r="BH35" s="86" t="s">
        <v>37</v>
      </c>
      <c r="BJ35" s="86" t="s">
        <v>80</v>
      </c>
      <c r="BK35" s="87">
        <v>937</v>
      </c>
      <c r="BL35" s="99" t="s">
        <v>2</v>
      </c>
      <c r="BM35" s="86" t="s">
        <v>37</v>
      </c>
    </row>
    <row r="36" spans="17:65" ht="23.25" x14ac:dyDescent="0.25">
      <c r="Q36" s="32" t="s">
        <v>24</v>
      </c>
      <c r="R36" s="33">
        <v>320</v>
      </c>
      <c r="S36" s="34" t="s">
        <v>2</v>
      </c>
      <c r="T36" s="32" t="s">
        <v>2</v>
      </c>
      <c r="V36" s="39" t="s">
        <v>49</v>
      </c>
      <c r="W36" s="40">
        <v>836</v>
      </c>
      <c r="X36" s="41" t="s">
        <v>2</v>
      </c>
      <c r="Y36" s="39" t="s">
        <v>2</v>
      </c>
      <c r="AP36" s="71" t="s">
        <v>36</v>
      </c>
      <c r="AQ36" s="72">
        <v>820</v>
      </c>
      <c r="AR36" s="71" t="s">
        <v>2</v>
      </c>
      <c r="AS36" s="73" t="s">
        <v>7</v>
      </c>
      <c r="AU36" s="77" t="s">
        <v>79</v>
      </c>
      <c r="AV36" s="78">
        <v>936</v>
      </c>
      <c r="AW36" s="77" t="s">
        <v>2</v>
      </c>
      <c r="AX36" s="77" t="s">
        <v>37</v>
      </c>
      <c r="AZ36" s="83" t="s">
        <v>79</v>
      </c>
      <c r="BA36" s="84">
        <v>936</v>
      </c>
      <c r="BB36" s="83" t="s">
        <v>2</v>
      </c>
      <c r="BC36" s="83" t="s">
        <v>37</v>
      </c>
      <c r="BE36" s="86" t="s">
        <v>83</v>
      </c>
      <c r="BF36" s="87">
        <v>845</v>
      </c>
      <c r="BG36" s="86" t="s">
        <v>2</v>
      </c>
      <c r="BH36" s="86" t="s">
        <v>2</v>
      </c>
      <c r="BJ36" s="86" t="s">
        <v>92</v>
      </c>
      <c r="BK36" s="87">
        <v>845</v>
      </c>
      <c r="BL36" s="99" t="s">
        <v>2</v>
      </c>
      <c r="BM36" s="86" t="s">
        <v>2</v>
      </c>
    </row>
    <row r="37" spans="17:65" x14ac:dyDescent="0.25">
      <c r="Q37" s="32" t="s">
        <v>38</v>
      </c>
      <c r="R37" s="33">
        <v>828</v>
      </c>
      <c r="S37" s="34" t="s">
        <v>2</v>
      </c>
      <c r="T37" s="35" t="s">
        <v>4</v>
      </c>
      <c r="V37" s="39" t="s">
        <v>24</v>
      </c>
      <c r="W37" s="40">
        <v>320</v>
      </c>
      <c r="X37" s="41" t="s">
        <v>2</v>
      </c>
      <c r="Y37" s="39" t="s">
        <v>2</v>
      </c>
      <c r="AP37" s="71" t="s">
        <v>25</v>
      </c>
      <c r="AQ37" s="72">
        <v>228</v>
      </c>
      <c r="AR37" s="71" t="s">
        <v>2</v>
      </c>
      <c r="AS37" s="73" t="s">
        <v>21</v>
      </c>
      <c r="AU37" s="77" t="s">
        <v>80</v>
      </c>
      <c r="AV37" s="78">
        <v>937</v>
      </c>
      <c r="AW37" s="77" t="s">
        <v>2</v>
      </c>
      <c r="AX37" s="77" t="s">
        <v>37</v>
      </c>
      <c r="AZ37" s="83" t="s">
        <v>80</v>
      </c>
      <c r="BA37" s="84">
        <v>937</v>
      </c>
      <c r="BB37" s="83" t="s">
        <v>2</v>
      </c>
      <c r="BC37" s="83" t="s">
        <v>37</v>
      </c>
      <c r="BE37" s="86" t="s">
        <v>34</v>
      </c>
      <c r="BF37" s="87">
        <v>818</v>
      </c>
      <c r="BG37" s="86" t="s">
        <v>2</v>
      </c>
      <c r="BH37" s="88" t="s">
        <v>4</v>
      </c>
      <c r="BJ37" s="86" t="s">
        <v>34</v>
      </c>
      <c r="BK37" s="87">
        <v>818</v>
      </c>
      <c r="BL37" s="99" t="s">
        <v>2</v>
      </c>
      <c r="BM37" s="88" t="s">
        <v>4</v>
      </c>
    </row>
    <row r="38" spans="17:65" ht="23.25" x14ac:dyDescent="0.25">
      <c r="V38" s="39" t="s">
        <v>38</v>
      </c>
      <c r="W38" s="40">
        <v>828</v>
      </c>
      <c r="X38" s="41" t="s">
        <v>2</v>
      </c>
      <c r="Y38" s="42" t="s">
        <v>4</v>
      </c>
      <c r="AP38" s="71" t="s">
        <v>48</v>
      </c>
      <c r="AQ38" s="72">
        <v>840</v>
      </c>
      <c r="AR38" s="71" t="s">
        <v>2</v>
      </c>
      <c r="AS38" s="73" t="s">
        <v>21</v>
      </c>
      <c r="AU38" s="77" t="s">
        <v>54</v>
      </c>
      <c r="AV38" s="78">
        <v>845</v>
      </c>
      <c r="AW38" s="77" t="s">
        <v>2</v>
      </c>
      <c r="AX38" s="77" t="s">
        <v>2</v>
      </c>
      <c r="AZ38" s="83" t="s">
        <v>54</v>
      </c>
      <c r="BA38" s="84">
        <v>845</v>
      </c>
      <c r="BB38" s="83" t="s">
        <v>2</v>
      </c>
      <c r="BC38" s="83" t="s">
        <v>2</v>
      </c>
      <c r="BE38" s="86" t="s">
        <v>45</v>
      </c>
      <c r="BF38" s="87">
        <v>842</v>
      </c>
      <c r="BG38" s="86" t="s">
        <v>2</v>
      </c>
      <c r="BH38" s="88" t="s">
        <v>7</v>
      </c>
      <c r="BJ38" s="86" t="s">
        <v>45</v>
      </c>
      <c r="BK38" s="87">
        <v>842</v>
      </c>
      <c r="BL38" s="99" t="s">
        <v>2</v>
      </c>
      <c r="BM38" s="88" t="s">
        <v>7</v>
      </c>
    </row>
    <row r="39" spans="17:65" ht="23.25" x14ac:dyDescent="0.25">
      <c r="V39" s="39" t="s">
        <v>39</v>
      </c>
      <c r="W39" s="40">
        <v>830</v>
      </c>
      <c r="X39" s="41" t="s">
        <v>2</v>
      </c>
      <c r="Y39" s="42" t="s">
        <v>7</v>
      </c>
      <c r="AP39" s="71" t="s">
        <v>49</v>
      </c>
      <c r="AQ39" s="72">
        <v>836</v>
      </c>
      <c r="AR39" s="71" t="s">
        <v>2</v>
      </c>
      <c r="AS39" s="71" t="s">
        <v>2</v>
      </c>
      <c r="AU39" s="77" t="s">
        <v>34</v>
      </c>
      <c r="AV39" s="78">
        <v>818</v>
      </c>
      <c r="AW39" s="77" t="s">
        <v>2</v>
      </c>
      <c r="AX39" s="79" t="s">
        <v>4</v>
      </c>
      <c r="AZ39" s="83" t="s">
        <v>34</v>
      </c>
      <c r="BA39" s="84">
        <v>818</v>
      </c>
      <c r="BB39" s="83" t="s">
        <v>2</v>
      </c>
      <c r="BC39" s="85" t="s">
        <v>4</v>
      </c>
      <c r="BE39" s="86" t="s">
        <v>84</v>
      </c>
      <c r="BF39" s="87">
        <v>980</v>
      </c>
      <c r="BG39" s="86" t="s">
        <v>2</v>
      </c>
      <c r="BH39" s="88" t="s">
        <v>4</v>
      </c>
      <c r="BJ39" s="86" t="s">
        <v>84</v>
      </c>
      <c r="BK39" s="87">
        <v>980</v>
      </c>
      <c r="BL39" s="99" t="s">
        <v>2</v>
      </c>
      <c r="BM39" s="88" t="s">
        <v>4</v>
      </c>
    </row>
    <row r="40" spans="17:65" x14ac:dyDescent="0.25">
      <c r="V40" s="39" t="s">
        <v>55</v>
      </c>
      <c r="W40" s="40">
        <v>829</v>
      </c>
      <c r="X40" s="41" t="s">
        <v>2</v>
      </c>
      <c r="Y40" s="43"/>
      <c r="AU40" s="77" t="s">
        <v>45</v>
      </c>
      <c r="AV40" s="78">
        <v>842</v>
      </c>
      <c r="AW40" s="77" t="s">
        <v>2</v>
      </c>
      <c r="AX40" s="79" t="s">
        <v>7</v>
      </c>
      <c r="AZ40" s="83" t="s">
        <v>45</v>
      </c>
      <c r="BA40" s="84">
        <v>842</v>
      </c>
      <c r="BB40" s="83" t="s">
        <v>2</v>
      </c>
      <c r="BC40" s="85" t="s">
        <v>7</v>
      </c>
      <c r="BE40" s="86" t="s">
        <v>85</v>
      </c>
      <c r="BF40" s="87">
        <v>981</v>
      </c>
      <c r="BG40" s="86" t="s">
        <v>2</v>
      </c>
      <c r="BH40" s="88" t="s">
        <v>7</v>
      </c>
      <c r="BJ40" s="86" t="s">
        <v>85</v>
      </c>
      <c r="BK40" s="87">
        <v>981</v>
      </c>
      <c r="BL40" s="99" t="s">
        <v>2</v>
      </c>
      <c r="BM40" s="88" t="s">
        <v>7</v>
      </c>
    </row>
    <row r="41" spans="17:65" x14ac:dyDescent="0.25">
      <c r="V41" s="44"/>
      <c r="W41" s="44"/>
      <c r="X41" s="44"/>
      <c r="Y41" s="44"/>
      <c r="AU41" s="77" t="s">
        <v>46</v>
      </c>
      <c r="AV41" s="78">
        <v>819</v>
      </c>
      <c r="AW41" s="77" t="s">
        <v>2</v>
      </c>
      <c r="AX41" s="79" t="s">
        <v>4</v>
      </c>
      <c r="AZ41" s="83" t="s">
        <v>46</v>
      </c>
      <c r="BA41" s="84">
        <v>819</v>
      </c>
      <c r="BB41" s="83" t="s">
        <v>2</v>
      </c>
      <c r="BC41" s="85" t="s">
        <v>4</v>
      </c>
      <c r="BE41" s="86" t="s">
        <v>46</v>
      </c>
      <c r="BF41" s="87">
        <v>819</v>
      </c>
      <c r="BG41" s="86" t="s">
        <v>2</v>
      </c>
      <c r="BH41" s="88" t="s">
        <v>4</v>
      </c>
      <c r="BJ41" s="86" t="s">
        <v>46</v>
      </c>
      <c r="BK41" s="87">
        <v>819</v>
      </c>
      <c r="BL41" s="99" t="s">
        <v>2</v>
      </c>
      <c r="BM41" s="88" t="s">
        <v>4</v>
      </c>
    </row>
    <row r="42" spans="17:65" x14ac:dyDescent="0.25">
      <c r="AU42" s="77" t="s">
        <v>47</v>
      </c>
      <c r="AV42" s="78">
        <v>837</v>
      </c>
      <c r="AW42" s="77" t="s">
        <v>2</v>
      </c>
      <c r="AX42" s="79" t="s">
        <v>7</v>
      </c>
      <c r="AZ42" s="83" t="s">
        <v>47</v>
      </c>
      <c r="BA42" s="84">
        <v>837</v>
      </c>
      <c r="BB42" s="83" t="s">
        <v>2</v>
      </c>
      <c r="BC42" s="85" t="s">
        <v>7</v>
      </c>
    </row>
    <row r="43" spans="17:65" x14ac:dyDescent="0.25">
      <c r="AU43" s="77" t="s">
        <v>36</v>
      </c>
      <c r="AV43" s="78">
        <v>820</v>
      </c>
      <c r="AW43" s="77" t="s">
        <v>2</v>
      </c>
      <c r="AX43" s="79" t="s">
        <v>7</v>
      </c>
      <c r="AZ43" s="83" t="s">
        <v>36</v>
      </c>
      <c r="BA43" s="84">
        <v>820</v>
      </c>
      <c r="BB43" s="83" t="s">
        <v>2</v>
      </c>
      <c r="BC43" s="85" t="s">
        <v>7</v>
      </c>
    </row>
    <row r="44" spans="17:65" x14ac:dyDescent="0.25">
      <c r="AU44" s="77" t="s">
        <v>25</v>
      </c>
      <c r="AV44" s="78">
        <v>228</v>
      </c>
      <c r="AW44" s="77" t="s">
        <v>2</v>
      </c>
      <c r="AX44" s="7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4"/>
  <sheetViews>
    <sheetView topLeftCell="A28" workbookViewId="0">
      <selection activeCell="BW31" sqref="BW31"/>
    </sheetView>
  </sheetViews>
  <sheetFormatPr baseColWidth="10" defaultRowHeight="15" x14ac:dyDescent="0.25"/>
  <cols>
    <col min="1" max="1" width="45.7109375" bestFit="1" customWidth="1"/>
    <col min="2" max="3" width="11.5703125" bestFit="1" customWidth="1"/>
    <col min="4" max="4" width="2" bestFit="1" customWidth="1"/>
    <col min="5" max="5" width="10.140625" customWidth="1"/>
    <col min="6" max="6" width="3.28515625" customWidth="1"/>
    <col min="7" max="7" width="45.7109375" bestFit="1" customWidth="1"/>
    <col min="8" max="8" width="11.5703125" bestFit="1" customWidth="1"/>
    <col min="9" max="9" width="9" bestFit="1" customWidth="1"/>
    <col min="10" max="10" width="2.42578125" bestFit="1" customWidth="1"/>
    <col min="11" max="11" width="5" bestFit="1" customWidth="1"/>
    <col min="12" max="12" width="2.5703125" customWidth="1"/>
    <col min="13" max="13" width="45.7109375" bestFit="1" customWidth="1"/>
    <col min="14" max="15" width="11.5703125" bestFit="1" customWidth="1"/>
    <col min="16" max="16" width="2.42578125" bestFit="1" customWidth="1"/>
    <col min="17" max="17" width="5" bestFit="1" customWidth="1"/>
    <col min="18" max="18" width="3.140625" customWidth="1"/>
    <col min="19" max="19" width="45.7109375" bestFit="1" customWidth="1"/>
    <col min="20" max="21" width="11.5703125" bestFit="1" customWidth="1"/>
    <col min="22" max="22" width="2.28515625" bestFit="1" customWidth="1"/>
    <col min="23" max="23" width="4.42578125" bestFit="1" customWidth="1"/>
    <col min="24" max="24" width="2.85546875" customWidth="1"/>
    <col min="25" max="25" width="45.7109375" bestFit="1" customWidth="1"/>
    <col min="26" max="27" width="11.5703125" bestFit="1" customWidth="1"/>
    <col min="28" max="28" width="2.28515625" bestFit="1" customWidth="1"/>
    <col min="29" max="29" width="4.42578125" bestFit="1" customWidth="1"/>
    <col min="30" max="30" width="2.42578125" customWidth="1"/>
    <col min="31" max="31" width="45.7109375" bestFit="1" customWidth="1"/>
    <col min="32" max="33" width="11.5703125" bestFit="1" customWidth="1"/>
    <col min="34" max="34" width="2.28515625" bestFit="1" customWidth="1"/>
    <col min="35" max="35" width="6.5703125" customWidth="1"/>
    <col min="36" max="36" width="2.28515625" customWidth="1"/>
    <col min="37" max="37" width="45.7109375" bestFit="1" customWidth="1"/>
    <col min="38" max="39" width="11.5703125" bestFit="1" customWidth="1"/>
    <col min="40" max="40" width="2.28515625" customWidth="1"/>
    <col min="41" max="41" width="9.7109375" customWidth="1"/>
    <col min="42" max="42" width="2.5703125" customWidth="1"/>
    <col min="43" max="43" width="45.7109375" bestFit="1" customWidth="1"/>
    <col min="44" max="45" width="11.5703125" bestFit="1" customWidth="1"/>
    <col min="46" max="46" width="2.28515625" bestFit="1" customWidth="1"/>
    <col min="47" max="47" width="12.7109375" customWidth="1"/>
    <col min="48" max="48" width="3.28515625" customWidth="1"/>
    <col min="49" max="49" width="45.7109375" bestFit="1" customWidth="1"/>
    <col min="50" max="51" width="11.5703125" bestFit="1" customWidth="1"/>
    <col min="52" max="52" width="2.28515625" bestFit="1" customWidth="1"/>
    <col min="53" max="53" width="10" customWidth="1"/>
    <col min="54" max="54" width="3.140625" customWidth="1"/>
    <col min="55" max="55" width="45.7109375" bestFit="1" customWidth="1"/>
    <col min="56" max="57" width="11.5703125" bestFit="1" customWidth="1"/>
    <col min="58" max="58" width="2.28515625" bestFit="1" customWidth="1"/>
    <col min="59" max="59" width="11.140625" customWidth="1"/>
    <col min="60" max="60" width="2.140625" customWidth="1"/>
    <col min="61" max="61" width="45.7109375" bestFit="1" customWidth="1"/>
    <col min="62" max="63" width="11.5703125" bestFit="1" customWidth="1"/>
    <col min="64" max="64" width="2.28515625" bestFit="1" customWidth="1"/>
    <col min="65" max="65" width="8.28515625" customWidth="1"/>
    <col min="66" max="66" width="2.42578125" customWidth="1"/>
    <col min="67" max="67" width="45.7109375" bestFit="1" customWidth="1"/>
    <col min="68" max="69" width="11.5703125" bestFit="1" customWidth="1"/>
    <col min="70" max="70" width="2.28515625" bestFit="1" customWidth="1"/>
    <col min="71" max="71" width="10.42578125" customWidth="1"/>
    <col min="72" max="72" width="2.140625" customWidth="1"/>
    <col min="73" max="73" width="45.7109375" bestFit="1" customWidth="1"/>
    <col min="74" max="75" width="11.5703125" bestFit="1" customWidth="1"/>
    <col min="76" max="76" width="2.28515625" bestFit="1" customWidth="1"/>
  </cols>
  <sheetData>
    <row r="1" spans="1:77" x14ac:dyDescent="0.25">
      <c r="A1" s="2" t="s">
        <v>0</v>
      </c>
      <c r="B1" s="2"/>
      <c r="C1" s="2">
        <v>2005</v>
      </c>
      <c r="D1" s="2"/>
      <c r="G1" s="19" t="s">
        <v>29</v>
      </c>
      <c r="H1" s="20"/>
      <c r="I1" s="20">
        <v>2006</v>
      </c>
      <c r="J1" s="21"/>
      <c r="K1" s="89"/>
      <c r="M1" s="29" t="s">
        <v>29</v>
      </c>
      <c r="N1" s="30"/>
      <c r="O1" s="30">
        <v>2007</v>
      </c>
      <c r="P1" s="31"/>
      <c r="Q1" s="90"/>
      <c r="S1" s="36" t="s">
        <v>40</v>
      </c>
      <c r="T1" s="37"/>
      <c r="U1" s="37">
        <v>2008</v>
      </c>
      <c r="V1" s="38"/>
      <c r="W1" s="91"/>
      <c r="Y1" s="45" t="s">
        <v>40</v>
      </c>
      <c r="Z1" s="46"/>
      <c r="AA1" s="46">
        <v>2009</v>
      </c>
      <c r="AB1" s="47"/>
      <c r="AC1" s="92"/>
      <c r="AE1" s="52" t="s">
        <v>40</v>
      </c>
      <c r="AF1" s="53"/>
      <c r="AG1" s="70">
        <v>2010</v>
      </c>
      <c r="AH1" s="54"/>
      <c r="AI1" s="93"/>
      <c r="AK1" s="59" t="s">
        <v>40</v>
      </c>
      <c r="AL1" s="60"/>
      <c r="AM1" s="69">
        <v>2011</v>
      </c>
      <c r="AN1" s="61"/>
      <c r="AO1" s="94"/>
      <c r="AQ1" s="65" t="s">
        <v>40</v>
      </c>
      <c r="AR1" s="66"/>
      <c r="AS1" s="68">
        <v>2012</v>
      </c>
      <c r="AT1" s="67"/>
      <c r="AU1" s="95"/>
      <c r="AW1" s="74" t="s">
        <v>40</v>
      </c>
      <c r="AX1" s="75"/>
      <c r="AY1" s="75">
        <v>2013</v>
      </c>
      <c r="AZ1" s="76"/>
      <c r="BA1" s="96"/>
      <c r="BC1" s="80" t="s">
        <v>65</v>
      </c>
      <c r="BD1" s="81"/>
      <c r="BE1" s="81">
        <v>2014</v>
      </c>
      <c r="BF1" s="82"/>
      <c r="BG1" s="97"/>
      <c r="BI1" s="84" t="s">
        <v>65</v>
      </c>
      <c r="BJ1" s="84"/>
      <c r="BK1" s="84">
        <v>2015</v>
      </c>
      <c r="BL1" s="84"/>
      <c r="BM1" s="84"/>
      <c r="BO1" s="87" t="s">
        <v>65</v>
      </c>
      <c r="BP1" s="87"/>
      <c r="BQ1" s="87">
        <v>2016</v>
      </c>
      <c r="BR1" s="87"/>
      <c r="BS1" s="87"/>
      <c r="BU1" s="87" t="s">
        <v>65</v>
      </c>
      <c r="BV1" s="87"/>
      <c r="BW1" s="87">
        <v>2017</v>
      </c>
      <c r="BX1" s="87"/>
    </row>
    <row r="2" spans="1:77" x14ac:dyDescent="0.25">
      <c r="A2" s="1" t="s">
        <v>1</v>
      </c>
      <c r="B2" s="2">
        <v>224</v>
      </c>
      <c r="C2" s="1" t="s">
        <v>2</v>
      </c>
      <c r="D2" s="1" t="s">
        <v>2</v>
      </c>
      <c r="E2" s="2">
        <v>2005</v>
      </c>
      <c r="G2" s="10" t="s">
        <v>1</v>
      </c>
      <c r="H2" s="11">
        <v>224</v>
      </c>
      <c r="I2" s="10" t="s">
        <v>2</v>
      </c>
      <c r="J2" s="10" t="s">
        <v>2</v>
      </c>
      <c r="K2" s="20">
        <v>2006</v>
      </c>
      <c r="M2" s="22" t="s">
        <v>1</v>
      </c>
      <c r="N2" s="23">
        <v>224</v>
      </c>
      <c r="O2" s="22" t="s">
        <v>2</v>
      </c>
      <c r="P2" s="22" t="s">
        <v>2</v>
      </c>
      <c r="Q2" s="30">
        <v>2007</v>
      </c>
      <c r="S2" s="32" t="s">
        <v>1</v>
      </c>
      <c r="T2" s="33">
        <v>224</v>
      </c>
      <c r="U2" s="34" t="s">
        <v>2</v>
      </c>
      <c r="V2" s="32" t="s">
        <v>2</v>
      </c>
      <c r="W2" s="37">
        <v>2008</v>
      </c>
      <c r="Y2" s="39" t="s">
        <v>1</v>
      </c>
      <c r="Z2" s="40">
        <v>224</v>
      </c>
      <c r="AA2" s="41" t="s">
        <v>2</v>
      </c>
      <c r="AB2" s="39" t="s">
        <v>2</v>
      </c>
      <c r="AC2" s="46">
        <v>2009</v>
      </c>
      <c r="AE2" s="48" t="s">
        <v>1</v>
      </c>
      <c r="AF2" s="49">
        <v>224</v>
      </c>
      <c r="AG2" s="50" t="s">
        <v>2</v>
      </c>
      <c r="AH2" s="48" t="s">
        <v>2</v>
      </c>
      <c r="AI2" s="70">
        <v>2010</v>
      </c>
      <c r="AK2" s="55" t="s">
        <v>1</v>
      </c>
      <c r="AL2" s="56">
        <v>224</v>
      </c>
      <c r="AM2" s="57" t="s">
        <v>2</v>
      </c>
      <c r="AN2" s="55" t="s">
        <v>2</v>
      </c>
      <c r="AO2" s="69">
        <v>2011</v>
      </c>
      <c r="AQ2" s="62" t="s">
        <v>1</v>
      </c>
      <c r="AR2" s="63">
        <v>224</v>
      </c>
      <c r="AS2" s="62" t="s">
        <v>2</v>
      </c>
      <c r="AT2" s="62" t="s">
        <v>2</v>
      </c>
      <c r="AU2" s="68">
        <v>2012</v>
      </c>
      <c r="AW2" s="71" t="s">
        <v>1</v>
      </c>
      <c r="AX2" s="72">
        <v>224</v>
      </c>
      <c r="AY2" s="71" t="s">
        <v>2</v>
      </c>
      <c r="AZ2" s="71" t="s">
        <v>2</v>
      </c>
      <c r="BA2" s="75">
        <v>2013</v>
      </c>
      <c r="BC2" s="77" t="s">
        <v>1</v>
      </c>
      <c r="BD2" s="78">
        <v>224</v>
      </c>
      <c r="BE2" s="77" t="s">
        <v>2</v>
      </c>
      <c r="BF2" s="77" t="s">
        <v>2</v>
      </c>
      <c r="BG2" s="81">
        <v>2014</v>
      </c>
      <c r="BI2" s="83" t="s">
        <v>1</v>
      </c>
      <c r="BJ2" s="84">
        <v>224</v>
      </c>
      <c r="BK2" s="83" t="s">
        <v>2</v>
      </c>
      <c r="BL2" s="83" t="s">
        <v>2</v>
      </c>
      <c r="BM2" s="84">
        <v>2015</v>
      </c>
      <c r="BO2" s="86" t="s">
        <v>1</v>
      </c>
      <c r="BP2" s="87">
        <v>224</v>
      </c>
      <c r="BQ2" s="86" t="s">
        <v>2</v>
      </c>
      <c r="BR2" s="86" t="s">
        <v>2</v>
      </c>
      <c r="BS2" s="87">
        <v>2016</v>
      </c>
      <c r="BU2" s="86" t="s">
        <v>1</v>
      </c>
      <c r="BV2" s="87">
        <v>224</v>
      </c>
      <c r="BW2" s="86" t="s">
        <v>2</v>
      </c>
      <c r="BX2" s="86" t="s">
        <v>2</v>
      </c>
      <c r="BY2" s="87">
        <v>2017</v>
      </c>
    </row>
    <row r="3" spans="1:77" ht="23.25" x14ac:dyDescent="0.25">
      <c r="A3" s="3" t="s">
        <v>3</v>
      </c>
      <c r="B3" s="4">
        <v>774</v>
      </c>
      <c r="C3" s="3" t="s">
        <v>2</v>
      </c>
      <c r="D3" s="5" t="s">
        <v>4</v>
      </c>
      <c r="E3" s="2">
        <v>2005</v>
      </c>
      <c r="G3" s="12" t="s">
        <v>3</v>
      </c>
      <c r="H3" s="13">
        <v>774</v>
      </c>
      <c r="I3" s="14">
        <v>95490</v>
      </c>
      <c r="J3" s="15" t="s">
        <v>4</v>
      </c>
      <c r="K3" s="20">
        <v>2006</v>
      </c>
      <c r="M3" s="24" t="s">
        <v>3</v>
      </c>
      <c r="N3" s="25">
        <v>774</v>
      </c>
      <c r="O3" s="24" t="s">
        <v>2</v>
      </c>
      <c r="P3" s="26" t="s">
        <v>4</v>
      </c>
      <c r="Q3" s="30">
        <v>2007</v>
      </c>
      <c r="S3" s="32" t="s">
        <v>3</v>
      </c>
      <c r="T3" s="33">
        <v>774</v>
      </c>
      <c r="U3" s="34">
        <v>16369341</v>
      </c>
      <c r="V3" s="35" t="s">
        <v>4</v>
      </c>
      <c r="W3" s="37">
        <v>2008</v>
      </c>
      <c r="Y3" s="39" t="s">
        <v>3</v>
      </c>
      <c r="Z3" s="40">
        <v>774</v>
      </c>
      <c r="AA3" s="41">
        <v>48680616</v>
      </c>
      <c r="AB3" s="42" t="s">
        <v>4</v>
      </c>
      <c r="AC3" s="46">
        <v>2009</v>
      </c>
      <c r="AE3" s="48" t="s">
        <v>3</v>
      </c>
      <c r="AF3" s="49">
        <v>774</v>
      </c>
      <c r="AG3" s="50">
        <v>69088108</v>
      </c>
      <c r="AH3" s="51" t="s">
        <v>4</v>
      </c>
      <c r="AI3" s="70">
        <v>2010</v>
      </c>
      <c r="AK3" s="55" t="s">
        <v>3</v>
      </c>
      <c r="AL3" s="56">
        <v>774</v>
      </c>
      <c r="AM3" s="57">
        <v>86498494</v>
      </c>
      <c r="AN3" s="58" t="s">
        <v>4</v>
      </c>
      <c r="AO3" s="69">
        <v>2011</v>
      </c>
      <c r="AQ3" s="62" t="s">
        <v>3</v>
      </c>
      <c r="AR3" s="63">
        <v>774</v>
      </c>
      <c r="AS3" s="62">
        <v>119240297</v>
      </c>
      <c r="AT3" s="64" t="s">
        <v>4</v>
      </c>
      <c r="AU3" s="68">
        <v>2012</v>
      </c>
      <c r="AW3" s="71" t="s">
        <v>3</v>
      </c>
      <c r="AX3" s="72">
        <v>774</v>
      </c>
      <c r="AY3" s="71">
        <v>199529845</v>
      </c>
      <c r="AZ3" s="73" t="s">
        <v>4</v>
      </c>
      <c r="BA3" s="75">
        <v>2013</v>
      </c>
      <c r="BC3" s="77" t="s">
        <v>66</v>
      </c>
      <c r="BD3" s="78">
        <v>774</v>
      </c>
      <c r="BE3" s="77">
        <v>279467086</v>
      </c>
      <c r="BF3" s="79" t="s">
        <v>4</v>
      </c>
      <c r="BG3" s="81">
        <v>2014</v>
      </c>
      <c r="BI3" s="83" t="s">
        <v>66</v>
      </c>
      <c r="BJ3" s="84">
        <v>774</v>
      </c>
      <c r="BK3" s="83">
        <v>395559385</v>
      </c>
      <c r="BL3" s="85" t="s">
        <v>4</v>
      </c>
      <c r="BM3" s="84">
        <v>2015</v>
      </c>
      <c r="BO3" s="86" t="s">
        <v>66</v>
      </c>
      <c r="BP3" s="87">
        <v>774</v>
      </c>
      <c r="BQ3" s="86">
        <v>414780378</v>
      </c>
      <c r="BR3" s="88" t="s">
        <v>4</v>
      </c>
      <c r="BS3" s="87">
        <v>2016</v>
      </c>
      <c r="BU3" s="86" t="s">
        <v>66</v>
      </c>
      <c r="BV3" s="87">
        <v>774</v>
      </c>
      <c r="BW3" s="86">
        <v>528024090</v>
      </c>
      <c r="BX3" s="88" t="s">
        <v>4</v>
      </c>
      <c r="BY3" s="87">
        <v>2017</v>
      </c>
    </row>
    <row r="4" spans="1:77" ht="23.25" x14ac:dyDescent="0.25">
      <c r="A4" s="1" t="s">
        <v>5</v>
      </c>
      <c r="B4" s="2">
        <v>775</v>
      </c>
      <c r="C4" s="1" t="s">
        <v>2</v>
      </c>
      <c r="D4" s="6" t="s">
        <v>4</v>
      </c>
      <c r="E4" s="2">
        <v>2005</v>
      </c>
      <c r="G4" s="10" t="s">
        <v>5</v>
      </c>
      <c r="H4" s="11">
        <v>775</v>
      </c>
      <c r="I4" s="16">
        <v>19559</v>
      </c>
      <c r="J4" s="17" t="s">
        <v>4</v>
      </c>
      <c r="K4" s="20">
        <v>2006</v>
      </c>
      <c r="M4" s="22" t="s">
        <v>5</v>
      </c>
      <c r="N4" s="23">
        <v>775</v>
      </c>
      <c r="O4" s="22">
        <v>4260424</v>
      </c>
      <c r="P4" s="27" t="s">
        <v>4</v>
      </c>
      <c r="Q4" s="30">
        <v>2007</v>
      </c>
      <c r="S4" s="32" t="s">
        <v>5</v>
      </c>
      <c r="T4" s="33">
        <v>775</v>
      </c>
      <c r="U4" s="34" t="s">
        <v>2</v>
      </c>
      <c r="V4" s="35" t="s">
        <v>4</v>
      </c>
      <c r="W4" s="37">
        <v>2008</v>
      </c>
      <c r="Y4" s="39" t="s">
        <v>5</v>
      </c>
      <c r="Z4" s="40">
        <v>775</v>
      </c>
      <c r="AA4" s="41" t="s">
        <v>2</v>
      </c>
      <c r="AB4" s="42" t="s">
        <v>4</v>
      </c>
      <c r="AC4" s="46">
        <v>2009</v>
      </c>
      <c r="AE4" s="48" t="s">
        <v>5</v>
      </c>
      <c r="AF4" s="49">
        <v>775</v>
      </c>
      <c r="AG4" s="50">
        <v>8001938</v>
      </c>
      <c r="AH4" s="51" t="s">
        <v>4</v>
      </c>
      <c r="AI4" s="70">
        <v>2010</v>
      </c>
      <c r="AK4" s="55" t="s">
        <v>5</v>
      </c>
      <c r="AL4" s="56">
        <v>775</v>
      </c>
      <c r="AM4" s="57">
        <v>15193526</v>
      </c>
      <c r="AN4" s="58" t="s">
        <v>4</v>
      </c>
      <c r="AO4" s="69">
        <v>2011</v>
      </c>
      <c r="AQ4" s="62" t="s">
        <v>5</v>
      </c>
      <c r="AR4" s="63">
        <v>775</v>
      </c>
      <c r="AS4" s="62">
        <v>7800325</v>
      </c>
      <c r="AT4" s="64" t="s">
        <v>4</v>
      </c>
      <c r="AU4" s="68">
        <v>2012</v>
      </c>
      <c r="AW4" s="71" t="s">
        <v>5</v>
      </c>
      <c r="AX4" s="72">
        <v>775</v>
      </c>
      <c r="AY4" s="71">
        <v>29570598</v>
      </c>
      <c r="AZ4" s="73" t="s">
        <v>4</v>
      </c>
      <c r="BA4" s="75">
        <v>2013</v>
      </c>
      <c r="BC4" s="77" t="s">
        <v>67</v>
      </c>
      <c r="BD4" s="78">
        <v>931</v>
      </c>
      <c r="BE4" s="77" t="s">
        <v>2</v>
      </c>
      <c r="BF4" s="79" t="s">
        <v>4</v>
      </c>
      <c r="BG4" s="81">
        <v>2014</v>
      </c>
      <c r="BI4" s="83" t="s">
        <v>67</v>
      </c>
      <c r="BJ4" s="84">
        <v>931</v>
      </c>
      <c r="BK4" s="83" t="s">
        <v>2</v>
      </c>
      <c r="BL4" s="85" t="s">
        <v>4</v>
      </c>
      <c r="BM4" s="84">
        <v>2015</v>
      </c>
      <c r="BO4" s="86" t="s">
        <v>67</v>
      </c>
      <c r="BP4" s="87">
        <v>931</v>
      </c>
      <c r="BQ4" s="86" t="s">
        <v>2</v>
      </c>
      <c r="BR4" s="88" t="s">
        <v>4</v>
      </c>
      <c r="BS4" s="87">
        <v>2016</v>
      </c>
      <c r="BU4" s="86" t="s">
        <v>67</v>
      </c>
      <c r="BV4" s="87">
        <v>931</v>
      </c>
      <c r="BW4" s="86" t="s">
        <v>2</v>
      </c>
      <c r="BX4" s="88" t="s">
        <v>4</v>
      </c>
      <c r="BY4" s="87">
        <v>2017</v>
      </c>
    </row>
    <row r="5" spans="1:77" x14ac:dyDescent="0.25">
      <c r="A5" s="3" t="s">
        <v>6</v>
      </c>
      <c r="B5" s="4">
        <v>284</v>
      </c>
      <c r="C5" s="3" t="s">
        <v>2</v>
      </c>
      <c r="D5" s="5" t="s">
        <v>7</v>
      </c>
      <c r="E5" s="2">
        <v>2005</v>
      </c>
      <c r="G5" s="12" t="s">
        <v>6</v>
      </c>
      <c r="H5" s="13">
        <v>284</v>
      </c>
      <c r="I5" s="12" t="s">
        <v>2</v>
      </c>
      <c r="J5" s="15" t="s">
        <v>7</v>
      </c>
      <c r="K5" s="20">
        <v>2006</v>
      </c>
      <c r="M5" s="24" t="s">
        <v>6</v>
      </c>
      <c r="N5" s="25">
        <v>284</v>
      </c>
      <c r="O5" s="24" t="s">
        <v>2</v>
      </c>
      <c r="P5" s="26" t="s">
        <v>7</v>
      </c>
      <c r="Q5" s="30">
        <v>2007</v>
      </c>
      <c r="S5" s="32" t="s">
        <v>6</v>
      </c>
      <c r="T5" s="33">
        <v>284</v>
      </c>
      <c r="U5" s="34" t="s">
        <v>2</v>
      </c>
      <c r="V5" s="35" t="s">
        <v>7</v>
      </c>
      <c r="W5" s="37">
        <v>2008</v>
      </c>
      <c r="Y5" s="39" t="s">
        <v>6</v>
      </c>
      <c r="Z5" s="40">
        <v>284</v>
      </c>
      <c r="AA5" s="41" t="s">
        <v>2</v>
      </c>
      <c r="AB5" s="42" t="s">
        <v>7</v>
      </c>
      <c r="AC5" s="46">
        <v>2009</v>
      </c>
      <c r="AE5" s="48" t="s">
        <v>6</v>
      </c>
      <c r="AF5" s="49">
        <v>284</v>
      </c>
      <c r="AG5" s="50" t="s">
        <v>2</v>
      </c>
      <c r="AH5" s="51" t="s">
        <v>7</v>
      </c>
      <c r="AI5" s="70">
        <v>2010</v>
      </c>
      <c r="AK5" s="55" t="s">
        <v>6</v>
      </c>
      <c r="AL5" s="56">
        <v>284</v>
      </c>
      <c r="AM5" s="57" t="s">
        <v>2</v>
      </c>
      <c r="AN5" s="58" t="s">
        <v>7</v>
      </c>
      <c r="AO5" s="69">
        <v>2011</v>
      </c>
      <c r="AQ5" s="62" t="s">
        <v>6</v>
      </c>
      <c r="AR5" s="63">
        <v>284</v>
      </c>
      <c r="AS5" s="62" t="s">
        <v>2</v>
      </c>
      <c r="AT5" s="64" t="s">
        <v>7</v>
      </c>
      <c r="AU5" s="68">
        <v>2012</v>
      </c>
      <c r="AW5" s="71" t="s">
        <v>6</v>
      </c>
      <c r="AX5" s="72">
        <v>284</v>
      </c>
      <c r="AY5" s="71" t="s">
        <v>2</v>
      </c>
      <c r="AZ5" s="73" t="s">
        <v>7</v>
      </c>
      <c r="BA5" s="75">
        <v>2013</v>
      </c>
      <c r="BC5" s="77" t="s">
        <v>5</v>
      </c>
      <c r="BD5" s="78">
        <v>775</v>
      </c>
      <c r="BE5" s="77">
        <v>21739631</v>
      </c>
      <c r="BF5" s="79" t="s">
        <v>4</v>
      </c>
      <c r="BG5" s="81">
        <v>2014</v>
      </c>
      <c r="BI5" s="83" t="s">
        <v>5</v>
      </c>
      <c r="BJ5" s="84">
        <v>775</v>
      </c>
      <c r="BK5" s="83">
        <v>47536622</v>
      </c>
      <c r="BL5" s="85" t="s">
        <v>4</v>
      </c>
      <c r="BM5" s="84">
        <v>2015</v>
      </c>
      <c r="BO5" s="86" t="s">
        <v>5</v>
      </c>
      <c r="BP5" s="87">
        <v>775</v>
      </c>
      <c r="BQ5" s="86">
        <v>49390550</v>
      </c>
      <c r="BR5" s="88" t="s">
        <v>4</v>
      </c>
      <c r="BS5" s="87">
        <v>2016</v>
      </c>
      <c r="BU5" s="86" t="s">
        <v>5</v>
      </c>
      <c r="BV5" s="87">
        <v>775</v>
      </c>
      <c r="BW5" s="86">
        <v>50822876</v>
      </c>
      <c r="BX5" s="88" t="s">
        <v>4</v>
      </c>
      <c r="BY5" s="87">
        <v>2017</v>
      </c>
    </row>
    <row r="6" spans="1:77" x14ac:dyDescent="0.25">
      <c r="A6" s="1" t="s">
        <v>8</v>
      </c>
      <c r="B6" s="2">
        <v>225</v>
      </c>
      <c r="C6" s="7">
        <v>111051</v>
      </c>
      <c r="D6" s="6" t="s">
        <v>4</v>
      </c>
      <c r="E6" s="2">
        <v>2005</v>
      </c>
      <c r="G6" s="10" t="s">
        <v>8</v>
      </c>
      <c r="H6" s="11">
        <v>225</v>
      </c>
      <c r="I6" s="16">
        <v>29846442</v>
      </c>
      <c r="J6" s="17" t="s">
        <v>4</v>
      </c>
      <c r="K6" s="20">
        <v>2006</v>
      </c>
      <c r="M6" s="22" t="s">
        <v>8</v>
      </c>
      <c r="N6" s="23">
        <v>225</v>
      </c>
      <c r="O6" s="22">
        <v>21977446</v>
      </c>
      <c r="P6" s="27" t="s">
        <v>4</v>
      </c>
      <c r="Q6" s="30">
        <v>2007</v>
      </c>
      <c r="S6" s="32" t="s">
        <v>8</v>
      </c>
      <c r="T6" s="33">
        <v>225</v>
      </c>
      <c r="U6" s="34">
        <v>40807058</v>
      </c>
      <c r="V6" s="35" t="s">
        <v>4</v>
      </c>
      <c r="W6" s="37">
        <v>2008</v>
      </c>
      <c r="Y6" s="39" t="s">
        <v>8</v>
      </c>
      <c r="Z6" s="40">
        <v>225</v>
      </c>
      <c r="AA6" s="41">
        <v>47070221</v>
      </c>
      <c r="AB6" s="42" t="s">
        <v>4</v>
      </c>
      <c r="AC6" s="46">
        <v>2009</v>
      </c>
      <c r="AE6" s="48" t="s">
        <v>8</v>
      </c>
      <c r="AF6" s="49">
        <v>225</v>
      </c>
      <c r="AG6" s="50">
        <v>40123620</v>
      </c>
      <c r="AH6" s="51" t="s">
        <v>4</v>
      </c>
      <c r="AI6" s="70">
        <v>2010</v>
      </c>
      <c r="AK6" s="55" t="s">
        <v>8</v>
      </c>
      <c r="AL6" s="56">
        <v>225</v>
      </c>
      <c r="AM6" s="57">
        <v>45077166</v>
      </c>
      <c r="AN6" s="58" t="s">
        <v>4</v>
      </c>
      <c r="AO6" s="69">
        <v>2011</v>
      </c>
      <c r="AQ6" s="62" t="s">
        <v>8</v>
      </c>
      <c r="AR6" s="63">
        <v>225</v>
      </c>
      <c r="AS6" s="62">
        <v>144634767</v>
      </c>
      <c r="AT6" s="64" t="s">
        <v>4</v>
      </c>
      <c r="AU6" s="68">
        <v>2012</v>
      </c>
      <c r="AW6" s="71" t="s">
        <v>8</v>
      </c>
      <c r="AX6" s="72">
        <v>225</v>
      </c>
      <c r="AY6" s="71">
        <v>104234037</v>
      </c>
      <c r="AZ6" s="73" t="s">
        <v>4</v>
      </c>
      <c r="BA6" s="75">
        <v>2013</v>
      </c>
      <c r="BC6" s="77" t="s">
        <v>6</v>
      </c>
      <c r="BD6" s="78">
        <v>284</v>
      </c>
      <c r="BE6" s="77" t="s">
        <v>2</v>
      </c>
      <c r="BF6" s="79" t="s">
        <v>7</v>
      </c>
      <c r="BG6" s="81">
        <v>2014</v>
      </c>
      <c r="BI6" s="83" t="s">
        <v>6</v>
      </c>
      <c r="BJ6" s="84">
        <v>284</v>
      </c>
      <c r="BK6" s="83" t="s">
        <v>2</v>
      </c>
      <c r="BL6" s="85" t="s">
        <v>7</v>
      </c>
      <c r="BM6" s="84">
        <v>2015</v>
      </c>
      <c r="BO6" s="86" t="s">
        <v>81</v>
      </c>
      <c r="BP6" s="87">
        <v>979</v>
      </c>
      <c r="BQ6" s="86" t="s">
        <v>2</v>
      </c>
      <c r="BR6" s="88" t="s">
        <v>4</v>
      </c>
      <c r="BS6" s="87">
        <v>2016</v>
      </c>
      <c r="BU6" s="86" t="s">
        <v>81</v>
      </c>
      <c r="BV6" s="87">
        <v>979</v>
      </c>
      <c r="BW6" s="86" t="s">
        <v>2</v>
      </c>
      <c r="BX6" s="88" t="s">
        <v>4</v>
      </c>
      <c r="BY6" s="87">
        <v>2017</v>
      </c>
    </row>
    <row r="7" spans="1:77" ht="23.25" x14ac:dyDescent="0.25">
      <c r="A7" s="3" t="s">
        <v>9</v>
      </c>
      <c r="B7" s="4">
        <v>229</v>
      </c>
      <c r="C7" s="3" t="s">
        <v>2</v>
      </c>
      <c r="D7" s="5" t="s">
        <v>7</v>
      </c>
      <c r="E7" s="2">
        <v>2005</v>
      </c>
      <c r="G7" s="12" t="s">
        <v>9</v>
      </c>
      <c r="H7" s="13">
        <v>229</v>
      </c>
      <c r="I7" s="12" t="s">
        <v>2</v>
      </c>
      <c r="J7" s="15" t="s">
        <v>7</v>
      </c>
      <c r="K7" s="20">
        <v>2006</v>
      </c>
      <c r="M7" s="24" t="s">
        <v>9</v>
      </c>
      <c r="N7" s="25">
        <v>229</v>
      </c>
      <c r="O7" s="24" t="s">
        <v>2</v>
      </c>
      <c r="P7" s="26" t="s">
        <v>7</v>
      </c>
      <c r="Q7" s="30">
        <v>2007</v>
      </c>
      <c r="S7" s="32" t="s">
        <v>9</v>
      </c>
      <c r="T7" s="33">
        <v>229</v>
      </c>
      <c r="U7" s="34" t="s">
        <v>2</v>
      </c>
      <c r="V7" s="35" t="s">
        <v>7</v>
      </c>
      <c r="W7" s="37">
        <v>2008</v>
      </c>
      <c r="Y7" s="39" t="s">
        <v>9</v>
      </c>
      <c r="Z7" s="40">
        <v>229</v>
      </c>
      <c r="AA7" s="41" t="s">
        <v>2</v>
      </c>
      <c r="AB7" s="42" t="s">
        <v>7</v>
      </c>
      <c r="AC7" s="46">
        <v>2009</v>
      </c>
      <c r="AE7" s="48" t="s">
        <v>9</v>
      </c>
      <c r="AF7" s="49">
        <v>229</v>
      </c>
      <c r="AG7" s="50" t="s">
        <v>2</v>
      </c>
      <c r="AH7" s="51" t="s">
        <v>7</v>
      </c>
      <c r="AI7" s="70">
        <v>2010</v>
      </c>
      <c r="AK7" s="55" t="s">
        <v>56</v>
      </c>
      <c r="AL7" s="56">
        <v>883</v>
      </c>
      <c r="AM7" s="57" t="s">
        <v>2</v>
      </c>
      <c r="AN7" s="58" t="s">
        <v>4</v>
      </c>
      <c r="AO7" s="69">
        <v>2011</v>
      </c>
      <c r="AQ7" s="62" t="s">
        <v>56</v>
      </c>
      <c r="AR7" s="63">
        <v>883</v>
      </c>
      <c r="AS7" s="62" t="s">
        <v>2</v>
      </c>
      <c r="AT7" s="64" t="s">
        <v>4</v>
      </c>
      <c r="AU7" s="68">
        <v>2012</v>
      </c>
      <c r="AW7" s="71" t="s">
        <v>56</v>
      </c>
      <c r="AX7" s="72">
        <v>883</v>
      </c>
      <c r="AY7" s="71" t="s">
        <v>2</v>
      </c>
      <c r="AZ7" s="73" t="s">
        <v>4</v>
      </c>
      <c r="BA7" s="75">
        <v>2013</v>
      </c>
      <c r="BC7" s="77" t="s">
        <v>8</v>
      </c>
      <c r="BD7" s="78">
        <v>225</v>
      </c>
      <c r="BE7" s="77">
        <v>222358855</v>
      </c>
      <c r="BF7" s="79" t="s">
        <v>4</v>
      </c>
      <c r="BG7" s="81">
        <v>2014</v>
      </c>
      <c r="BI7" s="83" t="s">
        <v>8</v>
      </c>
      <c r="BJ7" s="84">
        <v>225</v>
      </c>
      <c r="BK7" s="83">
        <v>210157615</v>
      </c>
      <c r="BL7" s="85" t="s">
        <v>4</v>
      </c>
      <c r="BM7" s="84">
        <v>2015</v>
      </c>
      <c r="BO7" s="86" t="s">
        <v>6</v>
      </c>
      <c r="BP7" s="87">
        <v>284</v>
      </c>
      <c r="BQ7" s="86" t="s">
        <v>2</v>
      </c>
      <c r="BR7" s="88" t="s">
        <v>7</v>
      </c>
      <c r="BS7" s="87">
        <v>2016</v>
      </c>
      <c r="BU7" s="86" t="s">
        <v>6</v>
      </c>
      <c r="BV7" s="87">
        <v>284</v>
      </c>
      <c r="BW7" s="86" t="s">
        <v>2</v>
      </c>
      <c r="BX7" s="88" t="s">
        <v>7</v>
      </c>
      <c r="BY7" s="87">
        <v>2017</v>
      </c>
    </row>
    <row r="8" spans="1:77" x14ac:dyDescent="0.25">
      <c r="A8" s="1" t="s">
        <v>10</v>
      </c>
      <c r="B8" s="2">
        <v>623</v>
      </c>
      <c r="C8" s="1" t="s">
        <v>2</v>
      </c>
      <c r="D8" s="6" t="s">
        <v>7</v>
      </c>
      <c r="E8" s="2">
        <v>2005</v>
      </c>
      <c r="G8" s="10" t="s">
        <v>10</v>
      </c>
      <c r="H8" s="11">
        <v>623</v>
      </c>
      <c r="I8" s="10" t="s">
        <v>2</v>
      </c>
      <c r="J8" s="17" t="s">
        <v>7</v>
      </c>
      <c r="K8" s="20">
        <v>2006</v>
      </c>
      <c r="M8" s="22" t="s">
        <v>10</v>
      </c>
      <c r="N8" s="23">
        <v>623</v>
      </c>
      <c r="O8" s="22" t="s">
        <v>2</v>
      </c>
      <c r="P8" s="27" t="s">
        <v>7</v>
      </c>
      <c r="Q8" s="30">
        <v>2007</v>
      </c>
      <c r="S8" s="32" t="s">
        <v>10</v>
      </c>
      <c r="T8" s="33">
        <v>623</v>
      </c>
      <c r="U8" s="34">
        <v>3964072</v>
      </c>
      <c r="V8" s="35" t="s">
        <v>7</v>
      </c>
      <c r="W8" s="37">
        <v>2008</v>
      </c>
      <c r="Y8" s="39" t="s">
        <v>10</v>
      </c>
      <c r="Z8" s="40">
        <v>623</v>
      </c>
      <c r="AA8" s="41" t="s">
        <v>2</v>
      </c>
      <c r="AB8" s="42" t="s">
        <v>7</v>
      </c>
      <c r="AC8" s="46">
        <v>2009</v>
      </c>
      <c r="AE8" s="48" t="s">
        <v>10</v>
      </c>
      <c r="AF8" s="49">
        <v>623</v>
      </c>
      <c r="AG8" s="50">
        <v>8001938</v>
      </c>
      <c r="AH8" s="51" t="s">
        <v>7</v>
      </c>
      <c r="AI8" s="70">
        <v>2010</v>
      </c>
      <c r="AK8" s="55" t="s">
        <v>9</v>
      </c>
      <c r="AL8" s="56">
        <v>229</v>
      </c>
      <c r="AM8" s="57" t="s">
        <v>2</v>
      </c>
      <c r="AN8" s="58" t="s">
        <v>7</v>
      </c>
      <c r="AO8" s="69">
        <v>2011</v>
      </c>
      <c r="AQ8" s="62" t="s">
        <v>9</v>
      </c>
      <c r="AR8" s="63">
        <v>229</v>
      </c>
      <c r="AS8" s="62" t="s">
        <v>2</v>
      </c>
      <c r="AT8" s="64" t="s">
        <v>7</v>
      </c>
      <c r="AU8" s="68">
        <v>2012</v>
      </c>
      <c r="AW8" s="71" t="s">
        <v>9</v>
      </c>
      <c r="AX8" s="72">
        <v>229</v>
      </c>
      <c r="AY8" s="71" t="s">
        <v>2</v>
      </c>
      <c r="AZ8" s="73" t="s">
        <v>7</v>
      </c>
      <c r="BA8" s="75">
        <v>2013</v>
      </c>
      <c r="BC8" s="77" t="s">
        <v>68</v>
      </c>
      <c r="BD8" s="78">
        <v>932</v>
      </c>
      <c r="BE8" s="77" t="s">
        <v>2</v>
      </c>
      <c r="BF8" s="79" t="s">
        <v>7</v>
      </c>
      <c r="BG8" s="81">
        <v>2014</v>
      </c>
      <c r="BI8" s="83" t="s">
        <v>68</v>
      </c>
      <c r="BJ8" s="84">
        <v>932</v>
      </c>
      <c r="BK8" s="83" t="s">
        <v>2</v>
      </c>
      <c r="BL8" s="85" t="s">
        <v>7</v>
      </c>
      <c r="BM8" s="84">
        <v>2015</v>
      </c>
      <c r="BO8" s="86" t="s">
        <v>8</v>
      </c>
      <c r="BP8" s="87">
        <v>225</v>
      </c>
      <c r="BQ8" s="86">
        <v>329653365</v>
      </c>
      <c r="BR8" s="88" t="s">
        <v>4</v>
      </c>
      <c r="BS8" s="87">
        <v>2016</v>
      </c>
      <c r="BU8" s="86" t="s">
        <v>8</v>
      </c>
      <c r="BV8" s="87">
        <v>225</v>
      </c>
      <c r="BW8" s="86">
        <v>570063202</v>
      </c>
      <c r="BX8" s="88" t="s">
        <v>4</v>
      </c>
      <c r="BY8" s="87">
        <v>2017</v>
      </c>
    </row>
    <row r="9" spans="1:77" ht="23.25" x14ac:dyDescent="0.25">
      <c r="A9" s="3" t="s">
        <v>11</v>
      </c>
      <c r="B9" s="4">
        <v>624</v>
      </c>
      <c r="C9" s="3" t="s">
        <v>2</v>
      </c>
      <c r="D9" s="5" t="s">
        <v>7</v>
      </c>
      <c r="E9" s="2">
        <v>2005</v>
      </c>
      <c r="G9" s="12" t="s">
        <v>11</v>
      </c>
      <c r="H9" s="13">
        <v>624</v>
      </c>
      <c r="I9" s="14">
        <v>19596</v>
      </c>
      <c r="J9" s="15" t="s">
        <v>7</v>
      </c>
      <c r="K9" s="20">
        <v>2006</v>
      </c>
      <c r="M9" s="24" t="s">
        <v>11</v>
      </c>
      <c r="N9" s="25">
        <v>624</v>
      </c>
      <c r="O9" s="24" t="s">
        <v>2</v>
      </c>
      <c r="P9" s="26" t="s">
        <v>7</v>
      </c>
      <c r="Q9" s="30">
        <v>2007</v>
      </c>
      <c r="S9" s="32" t="s">
        <v>11</v>
      </c>
      <c r="T9" s="33">
        <v>624</v>
      </c>
      <c r="U9" s="34" t="s">
        <v>2</v>
      </c>
      <c r="V9" s="35" t="s">
        <v>7</v>
      </c>
      <c r="W9" s="37">
        <v>2008</v>
      </c>
      <c r="Y9" s="39" t="s">
        <v>11</v>
      </c>
      <c r="Z9" s="40">
        <v>624</v>
      </c>
      <c r="AA9" s="41">
        <v>7429741</v>
      </c>
      <c r="AB9" s="42" t="s">
        <v>7</v>
      </c>
      <c r="AC9" s="46">
        <v>2009</v>
      </c>
      <c r="AE9" s="48" t="s">
        <v>11</v>
      </c>
      <c r="AF9" s="49">
        <v>624</v>
      </c>
      <c r="AG9" s="50" t="s">
        <v>2</v>
      </c>
      <c r="AH9" s="51" t="s">
        <v>7</v>
      </c>
      <c r="AI9" s="70">
        <v>2010</v>
      </c>
      <c r="AK9" s="55" t="s">
        <v>10</v>
      </c>
      <c r="AL9" s="56">
        <v>623</v>
      </c>
      <c r="AM9" s="57" t="s">
        <v>2</v>
      </c>
      <c r="AN9" s="58" t="s">
        <v>7</v>
      </c>
      <c r="AO9" s="69">
        <v>2011</v>
      </c>
      <c r="AQ9" s="62" t="s">
        <v>10</v>
      </c>
      <c r="AR9" s="63">
        <v>623</v>
      </c>
      <c r="AS9" s="62">
        <v>8109965</v>
      </c>
      <c r="AT9" s="64" t="s">
        <v>7</v>
      </c>
      <c r="AU9" s="68">
        <v>2012</v>
      </c>
      <c r="AW9" s="71" t="s">
        <v>10</v>
      </c>
      <c r="AX9" s="72">
        <v>623</v>
      </c>
      <c r="AY9" s="71">
        <v>29187296</v>
      </c>
      <c r="AZ9" s="73" t="s">
        <v>7</v>
      </c>
      <c r="BA9" s="75">
        <v>2013</v>
      </c>
      <c r="BC9" s="77" t="s">
        <v>56</v>
      </c>
      <c r="BD9" s="78">
        <v>883</v>
      </c>
      <c r="BE9" s="77" t="s">
        <v>2</v>
      </c>
      <c r="BF9" s="79" t="s">
        <v>4</v>
      </c>
      <c r="BG9" s="81">
        <v>2014</v>
      </c>
      <c r="BI9" s="83" t="s">
        <v>56</v>
      </c>
      <c r="BJ9" s="84">
        <v>883</v>
      </c>
      <c r="BK9" s="83" t="s">
        <v>2</v>
      </c>
      <c r="BL9" s="85" t="s">
        <v>4</v>
      </c>
      <c r="BM9" s="84">
        <v>2015</v>
      </c>
      <c r="BO9" s="86" t="s">
        <v>68</v>
      </c>
      <c r="BP9" s="87">
        <v>932</v>
      </c>
      <c r="BQ9" s="86" t="s">
        <v>2</v>
      </c>
      <c r="BR9" s="88" t="s">
        <v>7</v>
      </c>
      <c r="BS9" s="87">
        <v>2016</v>
      </c>
      <c r="BU9" s="86" t="s">
        <v>68</v>
      </c>
      <c r="BV9" s="87">
        <v>932</v>
      </c>
      <c r="BW9" s="86" t="s">
        <v>2</v>
      </c>
      <c r="BX9" s="88" t="s">
        <v>7</v>
      </c>
      <c r="BY9" s="87">
        <v>2017</v>
      </c>
    </row>
    <row r="10" spans="1:77" ht="23.25" x14ac:dyDescent="0.25">
      <c r="A10" s="1" t="s">
        <v>12</v>
      </c>
      <c r="B10" s="2">
        <v>227</v>
      </c>
      <c r="C10" s="1" t="s">
        <v>2</v>
      </c>
      <c r="D10" s="6" t="s">
        <v>4</v>
      </c>
      <c r="E10" s="2">
        <v>2005</v>
      </c>
      <c r="G10" s="10" t="s">
        <v>12</v>
      </c>
      <c r="H10" s="11">
        <v>227</v>
      </c>
      <c r="I10" s="10" t="s">
        <v>2</v>
      </c>
      <c r="J10" s="17" t="s">
        <v>4</v>
      </c>
      <c r="K10" s="20">
        <v>2006</v>
      </c>
      <c r="M10" s="22" t="s">
        <v>12</v>
      </c>
      <c r="N10" s="23">
        <v>227</v>
      </c>
      <c r="O10" s="22" t="s">
        <v>2</v>
      </c>
      <c r="P10" s="27" t="s">
        <v>4</v>
      </c>
      <c r="Q10" s="30">
        <v>2007</v>
      </c>
      <c r="S10" s="32" t="s">
        <v>12</v>
      </c>
      <c r="T10" s="33">
        <v>227</v>
      </c>
      <c r="U10" s="34" t="s">
        <v>2</v>
      </c>
      <c r="V10" s="35" t="s">
        <v>4</v>
      </c>
      <c r="W10" s="37">
        <v>2008</v>
      </c>
      <c r="Y10" s="39" t="s">
        <v>12</v>
      </c>
      <c r="Z10" s="40">
        <v>227</v>
      </c>
      <c r="AA10" s="41" t="s">
        <v>2</v>
      </c>
      <c r="AB10" s="42" t="s">
        <v>4</v>
      </c>
      <c r="AC10" s="46">
        <v>2009</v>
      </c>
      <c r="AE10" s="48" t="s">
        <v>12</v>
      </c>
      <c r="AF10" s="49">
        <v>227</v>
      </c>
      <c r="AG10" s="50" t="s">
        <v>2</v>
      </c>
      <c r="AH10" s="51" t="s">
        <v>4</v>
      </c>
      <c r="AI10" s="70">
        <v>2010</v>
      </c>
      <c r="AK10" s="55" t="s">
        <v>11</v>
      </c>
      <c r="AL10" s="56">
        <v>624</v>
      </c>
      <c r="AM10" s="57">
        <v>8405403</v>
      </c>
      <c r="AN10" s="58" t="s">
        <v>7</v>
      </c>
      <c r="AO10" s="69">
        <v>2011</v>
      </c>
      <c r="AQ10" s="62" t="s">
        <v>11</v>
      </c>
      <c r="AR10" s="63">
        <v>624</v>
      </c>
      <c r="AS10" s="62" t="s">
        <v>2</v>
      </c>
      <c r="AT10" s="64" t="s">
        <v>7</v>
      </c>
      <c r="AU10" s="68">
        <v>2012</v>
      </c>
      <c r="AW10" s="71" t="s">
        <v>11</v>
      </c>
      <c r="AX10" s="72">
        <v>624</v>
      </c>
      <c r="AY10" s="71" t="s">
        <v>2</v>
      </c>
      <c r="AZ10" s="73" t="s">
        <v>7</v>
      </c>
      <c r="BA10" s="75">
        <v>2013</v>
      </c>
      <c r="BC10" s="77" t="s">
        <v>9</v>
      </c>
      <c r="BD10" s="78">
        <v>229</v>
      </c>
      <c r="BE10" s="77" t="s">
        <v>2</v>
      </c>
      <c r="BF10" s="79" t="s">
        <v>7</v>
      </c>
      <c r="BG10" s="81">
        <v>2014</v>
      </c>
      <c r="BI10" s="83" t="s">
        <v>9</v>
      </c>
      <c r="BJ10" s="84">
        <v>229</v>
      </c>
      <c r="BK10" s="83" t="s">
        <v>2</v>
      </c>
      <c r="BL10" s="85" t="s">
        <v>7</v>
      </c>
      <c r="BM10" s="84">
        <v>2015</v>
      </c>
      <c r="BO10" s="86" t="s">
        <v>56</v>
      </c>
      <c r="BP10" s="87">
        <v>883</v>
      </c>
      <c r="BQ10" s="86" t="s">
        <v>2</v>
      </c>
      <c r="BR10" s="88" t="s">
        <v>4</v>
      </c>
      <c r="BS10" s="87">
        <v>2016</v>
      </c>
      <c r="BU10" s="86" t="s">
        <v>56</v>
      </c>
      <c r="BV10" s="87">
        <v>883</v>
      </c>
      <c r="BW10" s="86" t="s">
        <v>2</v>
      </c>
      <c r="BX10" s="88" t="s">
        <v>4</v>
      </c>
      <c r="BY10" s="87">
        <v>2017</v>
      </c>
    </row>
    <row r="11" spans="1:77" x14ac:dyDescent="0.25">
      <c r="A11" s="3" t="s">
        <v>13</v>
      </c>
      <c r="B11" s="4">
        <v>776</v>
      </c>
      <c r="C11" s="3" t="s">
        <v>2</v>
      </c>
      <c r="D11" s="5" t="s">
        <v>4</v>
      </c>
      <c r="E11" s="2">
        <v>2005</v>
      </c>
      <c r="G11" s="12" t="s">
        <v>13</v>
      </c>
      <c r="H11" s="13">
        <v>776</v>
      </c>
      <c r="I11" s="12" t="s">
        <v>2</v>
      </c>
      <c r="J11" s="15" t="s">
        <v>4</v>
      </c>
      <c r="K11" s="20">
        <v>2006</v>
      </c>
      <c r="M11" s="24" t="s">
        <v>13</v>
      </c>
      <c r="N11" s="25">
        <v>776</v>
      </c>
      <c r="O11" s="24" t="s">
        <v>2</v>
      </c>
      <c r="P11" s="26" t="s">
        <v>4</v>
      </c>
      <c r="Q11" s="30">
        <v>2007</v>
      </c>
      <c r="S11" s="32" t="s">
        <v>13</v>
      </c>
      <c r="T11" s="33">
        <v>776</v>
      </c>
      <c r="U11" s="34" t="s">
        <v>2</v>
      </c>
      <c r="V11" s="35" t="s">
        <v>4</v>
      </c>
      <c r="W11" s="37">
        <v>2008</v>
      </c>
      <c r="Y11" s="39" t="s">
        <v>13</v>
      </c>
      <c r="Z11" s="40">
        <v>776</v>
      </c>
      <c r="AA11" s="41" t="s">
        <v>2</v>
      </c>
      <c r="AB11" s="42" t="s">
        <v>4</v>
      </c>
      <c r="AC11" s="46">
        <v>2009</v>
      </c>
      <c r="AE11" s="48" t="s">
        <v>13</v>
      </c>
      <c r="AF11" s="49">
        <v>776</v>
      </c>
      <c r="AG11" s="50" t="s">
        <v>2</v>
      </c>
      <c r="AH11" s="51" t="s">
        <v>4</v>
      </c>
      <c r="AI11" s="70">
        <v>2010</v>
      </c>
      <c r="AK11" s="55" t="s">
        <v>12</v>
      </c>
      <c r="AL11" s="56">
        <v>227</v>
      </c>
      <c r="AM11" s="57" t="s">
        <v>2</v>
      </c>
      <c r="AN11" s="58" t="s">
        <v>4</v>
      </c>
      <c r="AO11" s="69">
        <v>2011</v>
      </c>
      <c r="AQ11" s="62" t="s">
        <v>12</v>
      </c>
      <c r="AR11" s="63">
        <v>227</v>
      </c>
      <c r="AS11" s="62" t="s">
        <v>2</v>
      </c>
      <c r="AT11" s="64" t="s">
        <v>4</v>
      </c>
      <c r="AU11" s="68">
        <v>2012</v>
      </c>
      <c r="AW11" s="71" t="s">
        <v>12</v>
      </c>
      <c r="AX11" s="72">
        <v>227</v>
      </c>
      <c r="AY11" s="71" t="s">
        <v>2</v>
      </c>
      <c r="AZ11" s="73" t="s">
        <v>4</v>
      </c>
      <c r="BA11" s="75">
        <v>2013</v>
      </c>
      <c r="BC11" s="77" t="s">
        <v>69</v>
      </c>
      <c r="BD11" s="78">
        <v>624</v>
      </c>
      <c r="BE11" s="77">
        <v>21201203</v>
      </c>
      <c r="BF11" s="79" t="s">
        <v>7</v>
      </c>
      <c r="BG11" s="81">
        <v>2014</v>
      </c>
      <c r="BI11" s="83" t="s">
        <v>69</v>
      </c>
      <c r="BJ11" s="84">
        <v>624</v>
      </c>
      <c r="BK11" s="83">
        <v>46230144</v>
      </c>
      <c r="BL11" s="85" t="s">
        <v>7</v>
      </c>
      <c r="BM11" s="84">
        <v>2015</v>
      </c>
      <c r="BO11" s="86" t="s">
        <v>9</v>
      </c>
      <c r="BP11" s="87">
        <v>229</v>
      </c>
      <c r="BQ11" s="86" t="s">
        <v>2</v>
      </c>
      <c r="BR11" s="88" t="s">
        <v>7</v>
      </c>
      <c r="BS11" s="87">
        <v>2016</v>
      </c>
      <c r="BU11" s="86" t="s">
        <v>9</v>
      </c>
      <c r="BV11" s="87">
        <v>229</v>
      </c>
      <c r="BW11" s="86" t="s">
        <v>2</v>
      </c>
      <c r="BX11" s="88" t="s">
        <v>7</v>
      </c>
      <c r="BY11" s="87">
        <v>2017</v>
      </c>
    </row>
    <row r="12" spans="1:77" ht="23.25" x14ac:dyDescent="0.25">
      <c r="A12" s="8" t="s">
        <v>14</v>
      </c>
      <c r="B12" s="2">
        <v>777</v>
      </c>
      <c r="C12" s="1" t="s">
        <v>2</v>
      </c>
      <c r="D12" s="6" t="s">
        <v>4</v>
      </c>
      <c r="E12" s="2">
        <v>2005</v>
      </c>
      <c r="G12" s="18" t="s">
        <v>14</v>
      </c>
      <c r="H12" s="11">
        <v>777</v>
      </c>
      <c r="I12" s="10" t="s">
        <v>2</v>
      </c>
      <c r="J12" s="17" t="s">
        <v>4</v>
      </c>
      <c r="K12" s="20">
        <v>2006</v>
      </c>
      <c r="M12" s="28" t="s">
        <v>14</v>
      </c>
      <c r="N12" s="23">
        <v>777</v>
      </c>
      <c r="O12" s="22" t="s">
        <v>2</v>
      </c>
      <c r="P12" s="27" t="s">
        <v>4</v>
      </c>
      <c r="Q12" s="30">
        <v>2007</v>
      </c>
      <c r="S12" s="32" t="s">
        <v>14</v>
      </c>
      <c r="T12" s="33">
        <v>777</v>
      </c>
      <c r="U12" s="34" t="s">
        <v>2</v>
      </c>
      <c r="V12" s="35" t="s">
        <v>4</v>
      </c>
      <c r="W12" s="37">
        <v>2008</v>
      </c>
      <c r="Y12" s="39" t="s">
        <v>14</v>
      </c>
      <c r="Z12" s="40">
        <v>777</v>
      </c>
      <c r="AA12" s="41" t="s">
        <v>2</v>
      </c>
      <c r="AB12" s="42" t="s">
        <v>4</v>
      </c>
      <c r="AC12" s="46">
        <v>2009</v>
      </c>
      <c r="AE12" s="48" t="s">
        <v>14</v>
      </c>
      <c r="AF12" s="49">
        <v>777</v>
      </c>
      <c r="AG12" s="50" t="s">
        <v>2</v>
      </c>
      <c r="AH12" s="51" t="s">
        <v>4</v>
      </c>
      <c r="AI12" s="70">
        <v>2010</v>
      </c>
      <c r="AK12" s="55" t="s">
        <v>13</v>
      </c>
      <c r="AL12" s="56">
        <v>776</v>
      </c>
      <c r="AM12" s="57" t="s">
        <v>2</v>
      </c>
      <c r="AN12" s="58" t="s">
        <v>4</v>
      </c>
      <c r="AO12" s="69">
        <v>2011</v>
      </c>
      <c r="AQ12" s="62" t="s">
        <v>13</v>
      </c>
      <c r="AR12" s="63">
        <v>776</v>
      </c>
      <c r="AS12" s="62" t="s">
        <v>2</v>
      </c>
      <c r="AT12" s="64" t="s">
        <v>4</v>
      </c>
      <c r="AU12" s="68">
        <v>2012</v>
      </c>
      <c r="AW12" s="71" t="s">
        <v>13</v>
      </c>
      <c r="AX12" s="72">
        <v>776</v>
      </c>
      <c r="AY12" s="71" t="s">
        <v>2</v>
      </c>
      <c r="AZ12" s="73" t="s">
        <v>4</v>
      </c>
      <c r="BA12" s="75">
        <v>2013</v>
      </c>
      <c r="BC12" s="77" t="s">
        <v>12</v>
      </c>
      <c r="BD12" s="78">
        <v>227</v>
      </c>
      <c r="BE12" s="77" t="s">
        <v>2</v>
      </c>
      <c r="BF12" s="79" t="s">
        <v>4</v>
      </c>
      <c r="BG12" s="81">
        <v>2014</v>
      </c>
      <c r="BI12" s="83" t="s">
        <v>12</v>
      </c>
      <c r="BJ12" s="84">
        <v>227</v>
      </c>
      <c r="BK12" s="83" t="s">
        <v>2</v>
      </c>
      <c r="BL12" s="85" t="s">
        <v>4</v>
      </c>
      <c r="BM12" s="84">
        <v>2015</v>
      </c>
      <c r="BO12" s="86" t="s">
        <v>69</v>
      </c>
      <c r="BP12" s="87">
        <v>624</v>
      </c>
      <c r="BQ12" s="86">
        <v>51979328</v>
      </c>
      <c r="BR12" s="88" t="s">
        <v>7</v>
      </c>
      <c r="BS12" s="87">
        <v>2016</v>
      </c>
      <c r="BU12" s="86" t="s">
        <v>69</v>
      </c>
      <c r="BV12" s="87">
        <v>624</v>
      </c>
      <c r="BW12" s="86" t="s">
        <v>2</v>
      </c>
      <c r="BX12" s="88" t="s">
        <v>7</v>
      </c>
      <c r="BY12" s="87">
        <v>2017</v>
      </c>
    </row>
    <row r="13" spans="1:77" ht="23.25" x14ac:dyDescent="0.25">
      <c r="A13" s="3" t="s">
        <v>15</v>
      </c>
      <c r="B13" s="4">
        <v>781</v>
      </c>
      <c r="C13" s="3" t="s">
        <v>2</v>
      </c>
      <c r="D13" s="5" t="s">
        <v>4</v>
      </c>
      <c r="E13" s="2">
        <v>2005</v>
      </c>
      <c r="G13" s="12" t="s">
        <v>30</v>
      </c>
      <c r="H13" s="13">
        <v>781</v>
      </c>
      <c r="I13" s="12" t="s">
        <v>2</v>
      </c>
      <c r="J13" s="15" t="s">
        <v>4</v>
      </c>
      <c r="K13" s="20">
        <v>2006</v>
      </c>
      <c r="M13" s="24" t="s">
        <v>30</v>
      </c>
      <c r="N13" s="25">
        <v>781</v>
      </c>
      <c r="O13" s="24" t="s">
        <v>2</v>
      </c>
      <c r="P13" s="26" t="s">
        <v>4</v>
      </c>
      <c r="Q13" s="30">
        <v>2007</v>
      </c>
      <c r="S13" s="32" t="s">
        <v>30</v>
      </c>
      <c r="T13" s="33">
        <v>781</v>
      </c>
      <c r="U13" s="34" t="s">
        <v>2</v>
      </c>
      <c r="V13" s="35" t="s">
        <v>4</v>
      </c>
      <c r="W13" s="37">
        <v>2008</v>
      </c>
      <c r="Y13" s="39" t="s">
        <v>50</v>
      </c>
      <c r="Z13" s="40">
        <v>781</v>
      </c>
      <c r="AA13" s="41" t="s">
        <v>2</v>
      </c>
      <c r="AB13" s="42" t="s">
        <v>4</v>
      </c>
      <c r="AC13" s="46">
        <v>2009</v>
      </c>
      <c r="AE13" s="48" t="s">
        <v>50</v>
      </c>
      <c r="AF13" s="49">
        <v>781</v>
      </c>
      <c r="AG13" s="50" t="s">
        <v>2</v>
      </c>
      <c r="AH13" s="51" t="s">
        <v>4</v>
      </c>
      <c r="AI13" s="70">
        <v>2010</v>
      </c>
      <c r="AK13" s="55" t="s">
        <v>14</v>
      </c>
      <c r="AL13" s="56">
        <v>777</v>
      </c>
      <c r="AM13" s="57" t="s">
        <v>2</v>
      </c>
      <c r="AN13" s="58" t="s">
        <v>4</v>
      </c>
      <c r="AO13" s="69">
        <v>2011</v>
      </c>
      <c r="AQ13" s="62" t="s">
        <v>14</v>
      </c>
      <c r="AR13" s="63">
        <v>777</v>
      </c>
      <c r="AS13" s="62" t="s">
        <v>2</v>
      </c>
      <c r="AT13" s="64" t="s">
        <v>4</v>
      </c>
      <c r="AU13" s="68">
        <v>2012</v>
      </c>
      <c r="AW13" s="71" t="s">
        <v>14</v>
      </c>
      <c r="AX13" s="72">
        <v>777</v>
      </c>
      <c r="AY13" s="71" t="s">
        <v>2</v>
      </c>
      <c r="AZ13" s="73" t="s">
        <v>4</v>
      </c>
      <c r="BA13" s="75">
        <v>2013</v>
      </c>
      <c r="BC13" s="77" t="s">
        <v>13</v>
      </c>
      <c r="BD13" s="78">
        <v>776</v>
      </c>
      <c r="BE13" s="77" t="s">
        <v>2</v>
      </c>
      <c r="BF13" s="79" t="s">
        <v>4</v>
      </c>
      <c r="BG13" s="81">
        <v>2014</v>
      </c>
      <c r="BI13" s="83" t="s">
        <v>13</v>
      </c>
      <c r="BJ13" s="84">
        <v>776</v>
      </c>
      <c r="BK13" s="83" t="s">
        <v>2</v>
      </c>
      <c r="BL13" s="85" t="s">
        <v>4</v>
      </c>
      <c r="BM13" s="84">
        <v>2015</v>
      </c>
      <c r="BO13" s="86" t="s">
        <v>82</v>
      </c>
      <c r="BP13" s="87">
        <v>227</v>
      </c>
      <c r="BQ13" s="86" t="s">
        <v>2</v>
      </c>
      <c r="BR13" s="88" t="s">
        <v>4</v>
      </c>
      <c r="BS13" s="87">
        <v>2016</v>
      </c>
      <c r="BU13" s="86" t="s">
        <v>82</v>
      </c>
      <c r="BV13" s="87">
        <v>227</v>
      </c>
      <c r="BW13" s="86" t="s">
        <v>2</v>
      </c>
      <c r="BX13" s="88" t="s">
        <v>4</v>
      </c>
      <c r="BY13" s="87">
        <v>2017</v>
      </c>
    </row>
    <row r="14" spans="1:77" ht="23.25" x14ac:dyDescent="0.25">
      <c r="A14" s="1" t="s">
        <v>16</v>
      </c>
      <c r="B14" s="2">
        <v>782</v>
      </c>
      <c r="C14" s="1" t="s">
        <v>2</v>
      </c>
      <c r="D14" s="6" t="s">
        <v>4</v>
      </c>
      <c r="E14" s="2">
        <v>2005</v>
      </c>
      <c r="G14" s="10" t="s">
        <v>31</v>
      </c>
      <c r="H14" s="11">
        <v>821</v>
      </c>
      <c r="I14" s="10" t="s">
        <v>2</v>
      </c>
      <c r="J14" s="17" t="s">
        <v>7</v>
      </c>
      <c r="K14" s="20">
        <v>2006</v>
      </c>
      <c r="M14" s="22" t="s">
        <v>31</v>
      </c>
      <c r="N14" s="23">
        <v>821</v>
      </c>
      <c r="O14" s="22" t="s">
        <v>2</v>
      </c>
      <c r="P14" s="27" t="s">
        <v>7</v>
      </c>
      <c r="Q14" s="30">
        <v>2007</v>
      </c>
      <c r="S14" s="32" t="s">
        <v>31</v>
      </c>
      <c r="T14" s="33">
        <v>821</v>
      </c>
      <c r="U14" s="34" t="s">
        <v>2</v>
      </c>
      <c r="V14" s="35" t="s">
        <v>7</v>
      </c>
      <c r="W14" s="37">
        <v>2008</v>
      </c>
      <c r="Y14" s="39" t="s">
        <v>51</v>
      </c>
      <c r="Z14" s="40">
        <v>821</v>
      </c>
      <c r="AA14" s="41" t="s">
        <v>2</v>
      </c>
      <c r="AB14" s="42" t="s">
        <v>7</v>
      </c>
      <c r="AC14" s="46">
        <v>2009</v>
      </c>
      <c r="AE14" s="48" t="s">
        <v>51</v>
      </c>
      <c r="AF14" s="49">
        <v>821</v>
      </c>
      <c r="AG14" s="50" t="s">
        <v>2</v>
      </c>
      <c r="AH14" s="51" t="s">
        <v>7</v>
      </c>
      <c r="AI14" s="70">
        <v>2010</v>
      </c>
      <c r="AK14" s="55" t="s">
        <v>50</v>
      </c>
      <c r="AL14" s="56">
        <v>781</v>
      </c>
      <c r="AM14" s="57" t="s">
        <v>2</v>
      </c>
      <c r="AN14" s="58" t="s">
        <v>4</v>
      </c>
      <c r="AO14" s="69">
        <v>2011</v>
      </c>
      <c r="AQ14" s="62" t="s">
        <v>50</v>
      </c>
      <c r="AR14" s="63">
        <v>781</v>
      </c>
      <c r="AS14" s="62" t="s">
        <v>2</v>
      </c>
      <c r="AT14" s="64" t="s">
        <v>4</v>
      </c>
      <c r="AU14" s="68">
        <v>2012</v>
      </c>
      <c r="AW14" s="71" t="s">
        <v>50</v>
      </c>
      <c r="AX14" s="72">
        <v>781</v>
      </c>
      <c r="AY14" s="71" t="s">
        <v>2</v>
      </c>
      <c r="AZ14" s="73" t="s">
        <v>4</v>
      </c>
      <c r="BA14" s="75">
        <v>2013</v>
      </c>
      <c r="BC14" s="77" t="s">
        <v>14</v>
      </c>
      <c r="BD14" s="78">
        <v>777</v>
      </c>
      <c r="BE14" s="77" t="s">
        <v>2</v>
      </c>
      <c r="BF14" s="79" t="s">
        <v>4</v>
      </c>
      <c r="BG14" s="81">
        <v>2014</v>
      </c>
      <c r="BI14" s="83" t="s">
        <v>14</v>
      </c>
      <c r="BJ14" s="84">
        <v>777</v>
      </c>
      <c r="BK14" s="83" t="s">
        <v>2</v>
      </c>
      <c r="BL14" s="85" t="s">
        <v>4</v>
      </c>
      <c r="BM14" s="84">
        <v>2015</v>
      </c>
      <c r="BO14" s="86" t="s">
        <v>13</v>
      </c>
      <c r="BP14" s="87">
        <v>776</v>
      </c>
      <c r="BQ14" s="86" t="s">
        <v>2</v>
      </c>
      <c r="BR14" s="88" t="s">
        <v>4</v>
      </c>
      <c r="BS14" s="87">
        <v>2016</v>
      </c>
      <c r="BU14" s="86" t="s">
        <v>13</v>
      </c>
      <c r="BV14" s="87">
        <v>776</v>
      </c>
      <c r="BW14" s="86" t="s">
        <v>2</v>
      </c>
      <c r="BX14" s="88" t="s">
        <v>4</v>
      </c>
      <c r="BY14" s="87">
        <v>2017</v>
      </c>
    </row>
    <row r="15" spans="1:77" ht="23.25" x14ac:dyDescent="0.25">
      <c r="A15" s="3" t="s">
        <v>17</v>
      </c>
      <c r="B15" s="4">
        <v>791</v>
      </c>
      <c r="C15" s="3" t="s">
        <v>2</v>
      </c>
      <c r="D15" s="3"/>
      <c r="E15" s="2">
        <v>2005</v>
      </c>
      <c r="G15" s="12" t="s">
        <v>16</v>
      </c>
      <c r="H15" s="13">
        <v>782</v>
      </c>
      <c r="I15" s="12" t="s">
        <v>2</v>
      </c>
      <c r="J15" s="15" t="s">
        <v>4</v>
      </c>
      <c r="K15" s="20">
        <v>2006</v>
      </c>
      <c r="M15" s="24" t="s">
        <v>16</v>
      </c>
      <c r="N15" s="25">
        <v>782</v>
      </c>
      <c r="O15" s="24" t="s">
        <v>2</v>
      </c>
      <c r="P15" s="26" t="s">
        <v>4</v>
      </c>
      <c r="Q15" s="30">
        <v>2007</v>
      </c>
      <c r="S15" s="32" t="s">
        <v>41</v>
      </c>
      <c r="T15" s="33">
        <v>782</v>
      </c>
      <c r="U15" s="34" t="s">
        <v>2</v>
      </c>
      <c r="V15" s="35" t="s">
        <v>4</v>
      </c>
      <c r="W15" s="37">
        <v>2008</v>
      </c>
      <c r="Y15" s="39" t="s">
        <v>41</v>
      </c>
      <c r="Z15" s="40">
        <v>782</v>
      </c>
      <c r="AA15" s="41" t="s">
        <v>2</v>
      </c>
      <c r="AB15" s="42" t="s">
        <v>4</v>
      </c>
      <c r="AC15" s="46">
        <v>2009</v>
      </c>
      <c r="AE15" s="48" t="s">
        <v>41</v>
      </c>
      <c r="AF15" s="49">
        <v>782</v>
      </c>
      <c r="AG15" s="50" t="s">
        <v>2</v>
      </c>
      <c r="AH15" s="51" t="s">
        <v>4</v>
      </c>
      <c r="AI15" s="70">
        <v>2010</v>
      </c>
      <c r="AK15" s="55" t="s">
        <v>51</v>
      </c>
      <c r="AL15" s="56">
        <v>821</v>
      </c>
      <c r="AM15" s="57" t="s">
        <v>2</v>
      </c>
      <c r="AN15" s="58" t="s">
        <v>7</v>
      </c>
      <c r="AO15" s="69">
        <v>2011</v>
      </c>
      <c r="AQ15" s="62" t="s">
        <v>51</v>
      </c>
      <c r="AR15" s="63">
        <v>821</v>
      </c>
      <c r="AS15" s="62" t="s">
        <v>2</v>
      </c>
      <c r="AT15" s="64" t="s">
        <v>7</v>
      </c>
      <c r="AU15" s="68">
        <v>2012</v>
      </c>
      <c r="AW15" s="71" t="s">
        <v>51</v>
      </c>
      <c r="AX15" s="72">
        <v>821</v>
      </c>
      <c r="AY15" s="71" t="s">
        <v>2</v>
      </c>
      <c r="AZ15" s="73" t="s">
        <v>7</v>
      </c>
      <c r="BA15" s="75">
        <v>2013</v>
      </c>
      <c r="BC15" s="77" t="s">
        <v>50</v>
      </c>
      <c r="BD15" s="78">
        <v>781</v>
      </c>
      <c r="BE15" s="77" t="s">
        <v>2</v>
      </c>
      <c r="BF15" s="79" t="s">
        <v>4</v>
      </c>
      <c r="BG15" s="81">
        <v>2014</v>
      </c>
      <c r="BI15" s="83" t="s">
        <v>50</v>
      </c>
      <c r="BJ15" s="84">
        <v>781</v>
      </c>
      <c r="BK15" s="83" t="s">
        <v>2</v>
      </c>
      <c r="BL15" s="85" t="s">
        <v>4</v>
      </c>
      <c r="BM15" s="84">
        <v>2015</v>
      </c>
      <c r="BO15" s="86" t="s">
        <v>14</v>
      </c>
      <c r="BP15" s="87">
        <v>777</v>
      </c>
      <c r="BQ15" s="86" t="s">
        <v>2</v>
      </c>
      <c r="BR15" s="88" t="s">
        <v>4</v>
      </c>
      <c r="BS15" s="87">
        <v>2016</v>
      </c>
      <c r="BU15" s="86" t="s">
        <v>14</v>
      </c>
      <c r="BV15" s="87">
        <v>777</v>
      </c>
      <c r="BW15" s="86" t="s">
        <v>2</v>
      </c>
      <c r="BX15" s="88" t="s">
        <v>4</v>
      </c>
      <c r="BY15" s="87">
        <v>2017</v>
      </c>
    </row>
    <row r="16" spans="1:77" ht="23.25" x14ac:dyDescent="0.25">
      <c r="A16" s="1" t="s">
        <v>18</v>
      </c>
      <c r="B16" s="2">
        <v>275</v>
      </c>
      <c r="C16" s="1" t="s">
        <v>2</v>
      </c>
      <c r="D16" s="6" t="s">
        <v>7</v>
      </c>
      <c r="E16" s="2">
        <v>2005</v>
      </c>
      <c r="G16" s="10" t="s">
        <v>17</v>
      </c>
      <c r="H16" s="11">
        <v>791</v>
      </c>
      <c r="I16" s="10" t="s">
        <v>2</v>
      </c>
      <c r="J16" s="10"/>
      <c r="K16" s="20">
        <v>2006</v>
      </c>
      <c r="M16" s="22" t="s">
        <v>17</v>
      </c>
      <c r="N16" s="23">
        <v>791</v>
      </c>
      <c r="O16" s="22" t="s">
        <v>2</v>
      </c>
      <c r="P16" s="22"/>
      <c r="Q16" s="30">
        <v>2007</v>
      </c>
      <c r="S16" s="32" t="s">
        <v>42</v>
      </c>
      <c r="T16" s="33">
        <v>835</v>
      </c>
      <c r="U16" s="34" t="s">
        <v>2</v>
      </c>
      <c r="V16" s="32"/>
      <c r="W16" s="37">
        <v>2008</v>
      </c>
      <c r="Y16" s="39" t="s">
        <v>42</v>
      </c>
      <c r="Z16" s="40">
        <v>835</v>
      </c>
      <c r="AA16" s="41" t="s">
        <v>2</v>
      </c>
      <c r="AB16" s="39"/>
      <c r="AC16" s="46">
        <v>2009</v>
      </c>
      <c r="AE16" s="48" t="s">
        <v>42</v>
      </c>
      <c r="AF16" s="49">
        <v>835</v>
      </c>
      <c r="AG16" s="50" t="s">
        <v>2</v>
      </c>
      <c r="AH16" s="48"/>
      <c r="AI16" s="70">
        <v>2010</v>
      </c>
      <c r="AK16" s="55" t="s">
        <v>41</v>
      </c>
      <c r="AL16" s="56">
        <v>782</v>
      </c>
      <c r="AM16" s="57" t="s">
        <v>2</v>
      </c>
      <c r="AN16" s="58" t="s">
        <v>4</v>
      </c>
      <c r="AO16" s="69">
        <v>2011</v>
      </c>
      <c r="AQ16" s="62" t="s">
        <v>41</v>
      </c>
      <c r="AR16" s="63">
        <v>782</v>
      </c>
      <c r="AS16" s="62" t="s">
        <v>2</v>
      </c>
      <c r="AT16" s="64" t="s">
        <v>4</v>
      </c>
      <c r="AU16" s="68">
        <v>2012</v>
      </c>
      <c r="AW16" s="71" t="s">
        <v>41</v>
      </c>
      <c r="AX16" s="72">
        <v>782</v>
      </c>
      <c r="AY16" s="71" t="s">
        <v>2</v>
      </c>
      <c r="AZ16" s="73" t="s">
        <v>4</v>
      </c>
      <c r="BA16" s="75">
        <v>2013</v>
      </c>
      <c r="BC16" s="77" t="s">
        <v>51</v>
      </c>
      <c r="BD16" s="78">
        <v>821</v>
      </c>
      <c r="BE16" s="77" t="s">
        <v>2</v>
      </c>
      <c r="BF16" s="79" t="s">
        <v>7</v>
      </c>
      <c r="BG16" s="81">
        <v>2014</v>
      </c>
      <c r="BI16" s="83" t="s">
        <v>51</v>
      </c>
      <c r="BJ16" s="84">
        <v>821</v>
      </c>
      <c r="BK16" s="83" t="s">
        <v>2</v>
      </c>
      <c r="BL16" s="85" t="s">
        <v>7</v>
      </c>
      <c r="BM16" s="84">
        <v>2015</v>
      </c>
      <c r="BO16" s="86" t="s">
        <v>41</v>
      </c>
      <c r="BP16" s="87">
        <v>782</v>
      </c>
      <c r="BQ16" s="86" t="s">
        <v>2</v>
      </c>
      <c r="BR16" s="88" t="s">
        <v>4</v>
      </c>
      <c r="BS16" s="87">
        <v>2016</v>
      </c>
      <c r="BU16" s="86" t="s">
        <v>41</v>
      </c>
      <c r="BV16" s="87">
        <v>782</v>
      </c>
      <c r="BW16" s="86" t="s">
        <v>2</v>
      </c>
      <c r="BX16" s="88" t="s">
        <v>4</v>
      </c>
      <c r="BY16" s="87">
        <v>2017</v>
      </c>
    </row>
    <row r="17" spans="1:77" x14ac:dyDescent="0.25">
      <c r="A17" s="3" t="s">
        <v>19</v>
      </c>
      <c r="B17" s="4">
        <v>226</v>
      </c>
      <c r="C17" s="3" t="s">
        <v>2</v>
      </c>
      <c r="D17" s="5" t="s">
        <v>7</v>
      </c>
      <c r="E17" s="2">
        <v>2005</v>
      </c>
      <c r="G17" s="12" t="s">
        <v>18</v>
      </c>
      <c r="H17" s="13">
        <v>275</v>
      </c>
      <c r="I17" s="12" t="s">
        <v>2</v>
      </c>
      <c r="J17" s="15" t="s">
        <v>7</v>
      </c>
      <c r="K17" s="20">
        <v>2006</v>
      </c>
      <c r="M17" s="24" t="s">
        <v>18</v>
      </c>
      <c r="N17" s="25">
        <v>275</v>
      </c>
      <c r="O17" s="24" t="s">
        <v>2</v>
      </c>
      <c r="P17" s="26" t="s">
        <v>7</v>
      </c>
      <c r="Q17" s="30">
        <v>2007</v>
      </c>
      <c r="S17" s="32" t="s">
        <v>17</v>
      </c>
      <c r="T17" s="33">
        <v>791</v>
      </c>
      <c r="U17" s="34" t="s">
        <v>2</v>
      </c>
      <c r="V17" s="32"/>
      <c r="W17" s="37">
        <v>2008</v>
      </c>
      <c r="Y17" s="39" t="s">
        <v>17</v>
      </c>
      <c r="Z17" s="40">
        <v>791</v>
      </c>
      <c r="AA17" s="41" t="s">
        <v>2</v>
      </c>
      <c r="AB17" s="39"/>
      <c r="AC17" s="46">
        <v>2009</v>
      </c>
      <c r="AE17" s="48" t="s">
        <v>17</v>
      </c>
      <c r="AF17" s="49">
        <v>791</v>
      </c>
      <c r="AG17" s="50" t="s">
        <v>2</v>
      </c>
      <c r="AH17" s="48"/>
      <c r="AI17" s="70">
        <v>2010</v>
      </c>
      <c r="AK17" s="55" t="s">
        <v>42</v>
      </c>
      <c r="AL17" s="56">
        <v>835</v>
      </c>
      <c r="AM17" s="57" t="s">
        <v>2</v>
      </c>
      <c r="AN17" s="58" t="s">
        <v>4</v>
      </c>
      <c r="AO17" s="69">
        <v>2011</v>
      </c>
      <c r="AQ17" s="62" t="s">
        <v>42</v>
      </c>
      <c r="AR17" s="63">
        <v>835</v>
      </c>
      <c r="AS17" s="62" t="s">
        <v>2</v>
      </c>
      <c r="AT17" s="64" t="s">
        <v>4</v>
      </c>
      <c r="AU17" s="68">
        <v>2012</v>
      </c>
      <c r="AW17" s="71" t="s">
        <v>42</v>
      </c>
      <c r="AX17" s="72">
        <v>835</v>
      </c>
      <c r="AY17" s="71" t="s">
        <v>2</v>
      </c>
      <c r="AZ17" s="73" t="s">
        <v>4</v>
      </c>
      <c r="BA17" s="75">
        <v>2013</v>
      </c>
      <c r="BC17" s="77" t="s">
        <v>41</v>
      </c>
      <c r="BD17" s="78">
        <v>782</v>
      </c>
      <c r="BE17" s="77" t="s">
        <v>2</v>
      </c>
      <c r="BF17" s="79" t="s">
        <v>4</v>
      </c>
      <c r="BG17" s="81">
        <v>2014</v>
      </c>
      <c r="BI17" s="83" t="s">
        <v>41</v>
      </c>
      <c r="BJ17" s="84">
        <v>782</v>
      </c>
      <c r="BK17" s="83" t="s">
        <v>2</v>
      </c>
      <c r="BL17" s="85" t="s">
        <v>4</v>
      </c>
      <c r="BM17" s="84">
        <v>2015</v>
      </c>
      <c r="BO17" s="86" t="s">
        <v>42</v>
      </c>
      <c r="BP17" s="87">
        <v>835</v>
      </c>
      <c r="BQ17" s="86" t="s">
        <v>2</v>
      </c>
      <c r="BR17" s="88" t="s">
        <v>4</v>
      </c>
      <c r="BS17" s="87">
        <v>2016</v>
      </c>
      <c r="BU17" s="86" t="s">
        <v>42</v>
      </c>
      <c r="BV17" s="87">
        <v>835</v>
      </c>
      <c r="BW17" s="86" t="s">
        <v>2</v>
      </c>
      <c r="BX17" s="88" t="s">
        <v>4</v>
      </c>
      <c r="BY17" s="87">
        <v>2017</v>
      </c>
    </row>
    <row r="18" spans="1:77" x14ac:dyDescent="0.25">
      <c r="A18" s="1" t="s">
        <v>20</v>
      </c>
      <c r="B18" s="2">
        <v>231</v>
      </c>
      <c r="C18" s="7">
        <v>111051</v>
      </c>
      <c r="D18" s="6" t="s">
        <v>21</v>
      </c>
      <c r="E18" s="2">
        <v>2005</v>
      </c>
      <c r="G18" s="10" t="s">
        <v>19</v>
      </c>
      <c r="H18" s="11">
        <v>226</v>
      </c>
      <c r="I18" s="16">
        <v>25769100</v>
      </c>
      <c r="J18" s="17" t="s">
        <v>7</v>
      </c>
      <c r="K18" s="20">
        <v>2006</v>
      </c>
      <c r="M18" s="22" t="s">
        <v>19</v>
      </c>
      <c r="N18" s="23">
        <v>226</v>
      </c>
      <c r="O18" s="22">
        <v>10996398</v>
      </c>
      <c r="P18" s="27" t="s">
        <v>7</v>
      </c>
      <c r="Q18" s="30">
        <v>2007</v>
      </c>
      <c r="S18" s="32" t="s">
        <v>18</v>
      </c>
      <c r="T18" s="33">
        <v>275</v>
      </c>
      <c r="U18" s="34" t="s">
        <v>2</v>
      </c>
      <c r="V18" s="35" t="s">
        <v>7</v>
      </c>
      <c r="W18" s="37">
        <v>2008</v>
      </c>
      <c r="Y18" s="39" t="s">
        <v>18</v>
      </c>
      <c r="Z18" s="40">
        <v>275</v>
      </c>
      <c r="AA18" s="41" t="s">
        <v>2</v>
      </c>
      <c r="AB18" s="42" t="s">
        <v>7</v>
      </c>
      <c r="AC18" s="46">
        <v>2009</v>
      </c>
      <c r="AE18" s="48" t="s">
        <v>18</v>
      </c>
      <c r="AF18" s="49">
        <v>275</v>
      </c>
      <c r="AG18" s="50" t="s">
        <v>2</v>
      </c>
      <c r="AH18" s="51" t="s">
        <v>7</v>
      </c>
      <c r="AI18" s="70">
        <v>2010</v>
      </c>
      <c r="AK18" s="55" t="s">
        <v>17</v>
      </c>
      <c r="AL18" s="56">
        <v>791</v>
      </c>
      <c r="AM18" s="57" t="s">
        <v>2</v>
      </c>
      <c r="AN18" s="58" t="s">
        <v>4</v>
      </c>
      <c r="AO18" s="69">
        <v>2011</v>
      </c>
      <c r="AQ18" s="62" t="s">
        <v>17</v>
      </c>
      <c r="AR18" s="63">
        <v>791</v>
      </c>
      <c r="AS18" s="62" t="s">
        <v>2</v>
      </c>
      <c r="AT18" s="64" t="s">
        <v>4</v>
      </c>
      <c r="AU18" s="68">
        <v>2012</v>
      </c>
      <c r="AW18" s="71" t="s">
        <v>17</v>
      </c>
      <c r="AX18" s="72">
        <v>791</v>
      </c>
      <c r="AY18" s="71" t="s">
        <v>2</v>
      </c>
      <c r="AZ18" s="73" t="s">
        <v>4</v>
      </c>
      <c r="BA18" s="75">
        <v>2013</v>
      </c>
      <c r="BC18" s="77" t="s">
        <v>42</v>
      </c>
      <c r="BD18" s="78">
        <v>835</v>
      </c>
      <c r="BE18" s="77" t="s">
        <v>2</v>
      </c>
      <c r="BF18" s="79" t="s">
        <v>4</v>
      </c>
      <c r="BG18" s="81">
        <v>2014</v>
      </c>
      <c r="BI18" s="83" t="s">
        <v>42</v>
      </c>
      <c r="BJ18" s="84">
        <v>835</v>
      </c>
      <c r="BK18" s="83" t="s">
        <v>2</v>
      </c>
      <c r="BL18" s="85" t="s">
        <v>4</v>
      </c>
      <c r="BM18" s="84">
        <v>2015</v>
      </c>
      <c r="BO18" s="86" t="s">
        <v>17</v>
      </c>
      <c r="BP18" s="87">
        <v>791</v>
      </c>
      <c r="BQ18" s="86" t="s">
        <v>2</v>
      </c>
      <c r="BR18" s="88" t="s">
        <v>4</v>
      </c>
      <c r="BS18" s="87">
        <v>2016</v>
      </c>
      <c r="BU18" s="86" t="s">
        <v>17</v>
      </c>
      <c r="BV18" s="87">
        <v>791</v>
      </c>
      <c r="BW18" s="86" t="s">
        <v>2</v>
      </c>
      <c r="BX18" s="88" t="s">
        <v>4</v>
      </c>
      <c r="BY18" s="87">
        <v>2017</v>
      </c>
    </row>
    <row r="19" spans="1:77" x14ac:dyDescent="0.25">
      <c r="A19" s="3" t="s">
        <v>22</v>
      </c>
      <c r="B19" s="4">
        <v>318</v>
      </c>
      <c r="C19" s="3" t="s">
        <v>2</v>
      </c>
      <c r="D19" s="5" t="s">
        <v>21</v>
      </c>
      <c r="E19" s="2">
        <v>2005</v>
      </c>
      <c r="G19" s="12" t="s">
        <v>20</v>
      </c>
      <c r="H19" s="13">
        <v>231</v>
      </c>
      <c r="I19" s="12" t="s">
        <v>2</v>
      </c>
      <c r="J19" s="15" t="s">
        <v>21</v>
      </c>
      <c r="K19" s="20">
        <v>2006</v>
      </c>
      <c r="M19" s="24" t="s">
        <v>20</v>
      </c>
      <c r="N19" s="25">
        <v>231</v>
      </c>
      <c r="O19" s="24">
        <v>15241472</v>
      </c>
      <c r="P19" s="26" t="s">
        <v>21</v>
      </c>
      <c r="Q19" s="30">
        <v>2007</v>
      </c>
      <c r="S19" s="32" t="s">
        <v>19</v>
      </c>
      <c r="T19" s="33">
        <v>226</v>
      </c>
      <c r="U19" s="34">
        <v>8510200</v>
      </c>
      <c r="V19" s="35" t="s">
        <v>7</v>
      </c>
      <c r="W19" s="37">
        <v>2008</v>
      </c>
      <c r="Y19" s="39" t="s">
        <v>19</v>
      </c>
      <c r="Z19" s="40">
        <v>226</v>
      </c>
      <c r="AA19" s="41">
        <v>11231050</v>
      </c>
      <c r="AB19" s="42" t="s">
        <v>7</v>
      </c>
      <c r="AC19" s="46">
        <v>2009</v>
      </c>
      <c r="AE19" s="48" t="s">
        <v>19</v>
      </c>
      <c r="AF19" s="49">
        <v>226</v>
      </c>
      <c r="AG19" s="50">
        <v>10000000</v>
      </c>
      <c r="AH19" s="51" t="s">
        <v>7</v>
      </c>
      <c r="AI19" s="70">
        <v>2010</v>
      </c>
      <c r="AK19" s="55" t="s">
        <v>18</v>
      </c>
      <c r="AL19" s="56">
        <v>275</v>
      </c>
      <c r="AM19" s="57" t="s">
        <v>2</v>
      </c>
      <c r="AN19" s="58" t="s">
        <v>7</v>
      </c>
      <c r="AO19" s="69">
        <v>2011</v>
      </c>
      <c r="AQ19" s="62" t="s">
        <v>61</v>
      </c>
      <c r="AR19" s="63">
        <v>889</v>
      </c>
      <c r="AS19" s="62" t="s">
        <v>2</v>
      </c>
      <c r="AT19" s="64" t="s">
        <v>7</v>
      </c>
      <c r="AU19" s="68">
        <v>2012</v>
      </c>
      <c r="AW19" s="71" t="s">
        <v>61</v>
      </c>
      <c r="AX19" s="72">
        <v>889</v>
      </c>
      <c r="AY19" s="71" t="s">
        <v>2</v>
      </c>
      <c r="AZ19" s="73" t="s">
        <v>7</v>
      </c>
      <c r="BA19" s="75">
        <v>2013</v>
      </c>
      <c r="BC19" s="77" t="s">
        <v>17</v>
      </c>
      <c r="BD19" s="78">
        <v>791</v>
      </c>
      <c r="BE19" s="77" t="s">
        <v>2</v>
      </c>
      <c r="BF19" s="79" t="s">
        <v>4</v>
      </c>
      <c r="BG19" s="81">
        <v>2014</v>
      </c>
      <c r="BI19" s="83" t="s">
        <v>17</v>
      </c>
      <c r="BJ19" s="84">
        <v>791</v>
      </c>
      <c r="BK19" s="83" t="s">
        <v>2</v>
      </c>
      <c r="BL19" s="85" t="s">
        <v>4</v>
      </c>
      <c r="BM19" s="84">
        <v>2015</v>
      </c>
      <c r="BO19" s="86" t="s">
        <v>70</v>
      </c>
      <c r="BP19" s="87">
        <v>933</v>
      </c>
      <c r="BQ19" s="86" t="s">
        <v>2</v>
      </c>
      <c r="BR19" s="88" t="s">
        <v>7</v>
      </c>
      <c r="BS19" s="87">
        <v>2016</v>
      </c>
      <c r="BU19" s="86" t="s">
        <v>70</v>
      </c>
      <c r="BV19" s="87">
        <v>933</v>
      </c>
      <c r="BW19" s="86" t="s">
        <v>2</v>
      </c>
      <c r="BX19" s="88" t="s">
        <v>7</v>
      </c>
      <c r="BY19" s="87">
        <v>2017</v>
      </c>
    </row>
    <row r="20" spans="1:77" x14ac:dyDescent="0.25">
      <c r="A20" s="1" t="s">
        <v>23</v>
      </c>
      <c r="B20" s="2">
        <v>232</v>
      </c>
      <c r="C20" s="1" t="s">
        <v>2</v>
      </c>
      <c r="D20" s="6" t="s">
        <v>21</v>
      </c>
      <c r="E20" s="2">
        <v>2005</v>
      </c>
      <c r="G20" s="10" t="s">
        <v>22</v>
      </c>
      <c r="H20" s="11">
        <v>318</v>
      </c>
      <c r="I20" s="16">
        <v>4172795</v>
      </c>
      <c r="J20" s="17" t="s">
        <v>21</v>
      </c>
      <c r="K20" s="20">
        <v>2006</v>
      </c>
      <c r="M20" s="22" t="s">
        <v>22</v>
      </c>
      <c r="N20" s="23">
        <v>318</v>
      </c>
      <c r="O20" s="22" t="s">
        <v>2</v>
      </c>
      <c r="P20" s="27" t="s">
        <v>21</v>
      </c>
      <c r="Q20" s="30">
        <v>2007</v>
      </c>
      <c r="S20" s="32" t="s">
        <v>20</v>
      </c>
      <c r="T20" s="33">
        <v>231</v>
      </c>
      <c r="U20" s="34">
        <v>44702127</v>
      </c>
      <c r="V20" s="35" t="s">
        <v>21</v>
      </c>
      <c r="W20" s="37">
        <v>2008</v>
      </c>
      <c r="Y20" s="39" t="s">
        <v>20</v>
      </c>
      <c r="Z20" s="40">
        <v>231</v>
      </c>
      <c r="AA20" s="41">
        <v>69088108</v>
      </c>
      <c r="AB20" s="42" t="s">
        <v>21</v>
      </c>
      <c r="AC20" s="46">
        <v>2009</v>
      </c>
      <c r="AE20" s="48" t="s">
        <v>20</v>
      </c>
      <c r="AF20" s="49">
        <v>231</v>
      </c>
      <c r="AG20" s="50">
        <v>92390713</v>
      </c>
      <c r="AH20" s="51" t="s">
        <v>21</v>
      </c>
      <c r="AI20" s="70">
        <v>2010</v>
      </c>
      <c r="AK20" s="55" t="s">
        <v>57</v>
      </c>
      <c r="AL20" s="56">
        <v>226</v>
      </c>
      <c r="AM20" s="57">
        <v>16091771</v>
      </c>
      <c r="AN20" s="58" t="s">
        <v>7</v>
      </c>
      <c r="AO20" s="69">
        <v>2011</v>
      </c>
      <c r="AQ20" s="62" t="s">
        <v>18</v>
      </c>
      <c r="AR20" s="63">
        <v>275</v>
      </c>
      <c r="AS20" s="62" t="s">
        <v>2</v>
      </c>
      <c r="AT20" s="64" t="s">
        <v>7</v>
      </c>
      <c r="AU20" s="68">
        <v>2012</v>
      </c>
      <c r="AW20" s="71" t="s">
        <v>18</v>
      </c>
      <c r="AX20" s="72">
        <v>275</v>
      </c>
      <c r="AY20" s="71" t="s">
        <v>2</v>
      </c>
      <c r="AZ20" s="73" t="s">
        <v>7</v>
      </c>
      <c r="BA20" s="75">
        <v>2013</v>
      </c>
      <c r="BC20" s="77" t="s">
        <v>70</v>
      </c>
      <c r="BD20" s="78">
        <v>933</v>
      </c>
      <c r="BE20" s="77" t="s">
        <v>2</v>
      </c>
      <c r="BF20" s="79" t="s">
        <v>7</v>
      </c>
      <c r="BG20" s="81">
        <v>2014</v>
      </c>
      <c r="BI20" s="83" t="s">
        <v>70</v>
      </c>
      <c r="BJ20" s="84">
        <v>933</v>
      </c>
      <c r="BK20" s="83" t="s">
        <v>2</v>
      </c>
      <c r="BL20" s="85" t="s">
        <v>7</v>
      </c>
      <c r="BM20" s="84">
        <v>2015</v>
      </c>
      <c r="BO20" s="86" t="s">
        <v>61</v>
      </c>
      <c r="BP20" s="87">
        <v>889</v>
      </c>
      <c r="BQ20" s="86" t="s">
        <v>2</v>
      </c>
      <c r="BR20" s="88" t="s">
        <v>7</v>
      </c>
      <c r="BS20" s="87">
        <v>2016</v>
      </c>
      <c r="BU20" s="86" t="s">
        <v>61</v>
      </c>
      <c r="BV20" s="87">
        <v>889</v>
      </c>
      <c r="BW20" s="86" t="s">
        <v>2</v>
      </c>
      <c r="BX20" s="88" t="s">
        <v>7</v>
      </c>
      <c r="BY20" s="87">
        <v>2017</v>
      </c>
    </row>
    <row r="21" spans="1:77" x14ac:dyDescent="0.25">
      <c r="A21" s="3" t="s">
        <v>24</v>
      </c>
      <c r="B21" s="4">
        <v>320</v>
      </c>
      <c r="C21" s="3" t="s">
        <v>2</v>
      </c>
      <c r="D21" s="3" t="s">
        <v>2</v>
      </c>
      <c r="E21" s="2">
        <v>2005</v>
      </c>
      <c r="G21" s="12" t="s">
        <v>23</v>
      </c>
      <c r="H21" s="13">
        <v>232</v>
      </c>
      <c r="I21" s="12" t="s">
        <v>2</v>
      </c>
      <c r="J21" s="15" t="s">
        <v>21</v>
      </c>
      <c r="K21" s="20">
        <v>2006</v>
      </c>
      <c r="M21" s="24" t="s">
        <v>23</v>
      </c>
      <c r="N21" s="25">
        <v>232</v>
      </c>
      <c r="O21" s="24" t="s">
        <v>2</v>
      </c>
      <c r="P21" s="26" t="s">
        <v>21</v>
      </c>
      <c r="Q21" s="30">
        <v>2007</v>
      </c>
      <c r="S21" s="32" t="s">
        <v>22</v>
      </c>
      <c r="T21" s="33">
        <v>318</v>
      </c>
      <c r="U21" s="34" t="s">
        <v>2</v>
      </c>
      <c r="V21" s="35" t="s">
        <v>21</v>
      </c>
      <c r="W21" s="37">
        <v>2008</v>
      </c>
      <c r="Y21" s="39" t="s">
        <v>22</v>
      </c>
      <c r="Z21" s="40">
        <v>318</v>
      </c>
      <c r="AA21" s="41">
        <v>8001938</v>
      </c>
      <c r="AB21" s="42" t="s">
        <v>21</v>
      </c>
      <c r="AC21" s="46">
        <v>2009</v>
      </c>
      <c r="AE21" s="48" t="s">
        <v>22</v>
      </c>
      <c r="AF21" s="49">
        <v>318</v>
      </c>
      <c r="AG21" s="50">
        <v>6821015</v>
      </c>
      <c r="AH21" s="51" t="s">
        <v>21</v>
      </c>
      <c r="AI21" s="70">
        <v>2010</v>
      </c>
      <c r="AK21" s="55" t="s">
        <v>20</v>
      </c>
      <c r="AL21" s="56">
        <v>231</v>
      </c>
      <c r="AM21" s="57">
        <v>106372803</v>
      </c>
      <c r="AN21" s="58" t="s">
        <v>21</v>
      </c>
      <c r="AO21" s="69">
        <v>2011</v>
      </c>
      <c r="AQ21" s="62" t="s">
        <v>57</v>
      </c>
      <c r="AR21" s="63">
        <v>226</v>
      </c>
      <c r="AS21" s="62">
        <v>39177135</v>
      </c>
      <c r="AT21" s="64" t="s">
        <v>7</v>
      </c>
      <c r="AU21" s="68">
        <v>2012</v>
      </c>
      <c r="AW21" s="71" t="s">
        <v>57</v>
      </c>
      <c r="AX21" s="72">
        <v>226</v>
      </c>
      <c r="AY21" s="71">
        <v>10000000</v>
      </c>
      <c r="AZ21" s="73" t="s">
        <v>7</v>
      </c>
      <c r="BA21" s="75">
        <v>2013</v>
      </c>
      <c r="BC21" s="77" t="s">
        <v>61</v>
      </c>
      <c r="BD21" s="78">
        <v>889</v>
      </c>
      <c r="BE21" s="77" t="s">
        <v>2</v>
      </c>
      <c r="BF21" s="79" t="s">
        <v>7</v>
      </c>
      <c r="BG21" s="81">
        <v>2014</v>
      </c>
      <c r="BI21" s="83" t="s">
        <v>61</v>
      </c>
      <c r="BJ21" s="84">
        <v>889</v>
      </c>
      <c r="BK21" s="83" t="s">
        <v>2</v>
      </c>
      <c r="BL21" s="85" t="s">
        <v>7</v>
      </c>
      <c r="BM21" s="84">
        <v>2015</v>
      </c>
      <c r="BO21" s="86" t="s">
        <v>71</v>
      </c>
      <c r="BP21" s="87">
        <v>275</v>
      </c>
      <c r="BQ21" s="86" t="s">
        <v>2</v>
      </c>
      <c r="BR21" s="88" t="s">
        <v>7</v>
      </c>
      <c r="BS21" s="87">
        <v>2016</v>
      </c>
      <c r="BU21" s="86" t="s">
        <v>71</v>
      </c>
      <c r="BV21" s="87">
        <v>275</v>
      </c>
      <c r="BW21" s="86" t="s">
        <v>2</v>
      </c>
      <c r="BX21" s="88" t="s">
        <v>7</v>
      </c>
      <c r="BY21" s="87">
        <v>2017</v>
      </c>
    </row>
    <row r="22" spans="1:77" x14ac:dyDescent="0.25">
      <c r="A22" s="1" t="s">
        <v>25</v>
      </c>
      <c r="B22" s="2">
        <v>228</v>
      </c>
      <c r="C22" s="1" t="s">
        <v>2</v>
      </c>
      <c r="D22" s="1" t="s">
        <v>2</v>
      </c>
      <c r="E22" s="2">
        <v>2005</v>
      </c>
      <c r="G22" s="10" t="s">
        <v>26</v>
      </c>
      <c r="H22" s="11">
        <v>625</v>
      </c>
      <c r="I22" s="16">
        <v>19559</v>
      </c>
      <c r="J22" s="10" t="s">
        <v>32</v>
      </c>
      <c r="K22" s="20">
        <v>2006</v>
      </c>
      <c r="M22" s="22" t="s">
        <v>26</v>
      </c>
      <c r="N22" s="23">
        <v>625</v>
      </c>
      <c r="O22" s="22" t="s">
        <v>2</v>
      </c>
      <c r="P22" s="22" t="s">
        <v>32</v>
      </c>
      <c r="Q22" s="30">
        <v>2007</v>
      </c>
      <c r="S22" s="32" t="s">
        <v>23</v>
      </c>
      <c r="T22" s="33">
        <v>232</v>
      </c>
      <c r="U22" s="34" t="s">
        <v>2</v>
      </c>
      <c r="V22" s="35" t="s">
        <v>21</v>
      </c>
      <c r="W22" s="37">
        <v>2008</v>
      </c>
      <c r="Y22" s="39" t="s">
        <v>23</v>
      </c>
      <c r="Z22" s="40">
        <v>232</v>
      </c>
      <c r="AA22" s="41" t="s">
        <v>2</v>
      </c>
      <c r="AB22" s="42" t="s">
        <v>21</v>
      </c>
      <c r="AC22" s="46">
        <v>2009</v>
      </c>
      <c r="AE22" s="48" t="s">
        <v>23</v>
      </c>
      <c r="AF22" s="49">
        <v>232</v>
      </c>
      <c r="AG22" s="50" t="s">
        <v>2</v>
      </c>
      <c r="AH22" s="51" t="s">
        <v>21</v>
      </c>
      <c r="AI22" s="70">
        <v>2010</v>
      </c>
      <c r="AK22" s="55" t="s">
        <v>22</v>
      </c>
      <c r="AL22" s="56">
        <v>318</v>
      </c>
      <c r="AM22" s="57">
        <v>15899209</v>
      </c>
      <c r="AN22" s="58" t="s">
        <v>21</v>
      </c>
      <c r="AO22" s="69">
        <v>2011</v>
      </c>
      <c r="AQ22" s="62" t="s">
        <v>20</v>
      </c>
      <c r="AR22" s="63">
        <v>231</v>
      </c>
      <c r="AS22" s="62">
        <v>195425901</v>
      </c>
      <c r="AT22" s="64" t="s">
        <v>21</v>
      </c>
      <c r="AU22" s="68">
        <v>2012</v>
      </c>
      <c r="AW22" s="71" t="s">
        <v>20</v>
      </c>
      <c r="AX22" s="72">
        <v>231</v>
      </c>
      <c r="AY22" s="71">
        <v>243729779</v>
      </c>
      <c r="AZ22" s="73" t="s">
        <v>21</v>
      </c>
      <c r="BA22" s="75">
        <v>2013</v>
      </c>
      <c r="BC22" s="77" t="s">
        <v>71</v>
      </c>
      <c r="BD22" s="78">
        <v>275</v>
      </c>
      <c r="BE22" s="77" t="s">
        <v>2</v>
      </c>
      <c r="BF22" s="79" t="s">
        <v>7</v>
      </c>
      <c r="BG22" s="81">
        <v>2014</v>
      </c>
      <c r="BI22" s="83" t="s">
        <v>71</v>
      </c>
      <c r="BJ22" s="84">
        <v>275</v>
      </c>
      <c r="BK22" s="83" t="s">
        <v>2</v>
      </c>
      <c r="BL22" s="85" t="s">
        <v>7</v>
      </c>
      <c r="BM22" s="84">
        <v>2015</v>
      </c>
      <c r="BO22" s="86" t="s">
        <v>57</v>
      </c>
      <c r="BP22" s="87">
        <v>226</v>
      </c>
      <c r="BQ22" s="86">
        <v>179311470</v>
      </c>
      <c r="BR22" s="88" t="s">
        <v>7</v>
      </c>
      <c r="BS22" s="87">
        <v>2016</v>
      </c>
      <c r="BU22" s="86" t="s">
        <v>57</v>
      </c>
      <c r="BV22" s="87">
        <v>226</v>
      </c>
      <c r="BW22" s="86">
        <v>465289259</v>
      </c>
      <c r="BX22" s="88" t="s">
        <v>7</v>
      </c>
      <c r="BY22" s="87">
        <v>2017</v>
      </c>
    </row>
    <row r="23" spans="1:77" ht="23.25" x14ac:dyDescent="0.25">
      <c r="A23" s="3" t="s">
        <v>26</v>
      </c>
      <c r="B23" s="4">
        <v>625</v>
      </c>
      <c r="C23" s="3" t="s">
        <v>2</v>
      </c>
      <c r="D23" s="3" t="s">
        <v>2</v>
      </c>
      <c r="E23" s="2">
        <v>2005</v>
      </c>
      <c r="G23" s="12" t="s">
        <v>27</v>
      </c>
      <c r="H23" s="13">
        <v>626</v>
      </c>
      <c r="I23" s="14">
        <v>5073888</v>
      </c>
      <c r="J23" s="12" t="s">
        <v>32</v>
      </c>
      <c r="K23" s="20">
        <v>2006</v>
      </c>
      <c r="M23" s="24" t="s">
        <v>27</v>
      </c>
      <c r="N23" s="25">
        <v>626</v>
      </c>
      <c r="O23" s="24" t="s">
        <v>2</v>
      </c>
      <c r="P23" s="24" t="s">
        <v>32</v>
      </c>
      <c r="Q23" s="30">
        <v>2007</v>
      </c>
      <c r="S23" s="32" t="s">
        <v>26</v>
      </c>
      <c r="T23" s="33">
        <v>625</v>
      </c>
      <c r="U23" s="34" t="s">
        <v>2</v>
      </c>
      <c r="V23" s="32" t="s">
        <v>32</v>
      </c>
      <c r="W23" s="37">
        <v>2008</v>
      </c>
      <c r="Y23" s="39" t="s">
        <v>26</v>
      </c>
      <c r="Z23" s="40">
        <v>625</v>
      </c>
      <c r="AA23" s="41">
        <v>5979117</v>
      </c>
      <c r="AB23" s="39" t="s">
        <v>32</v>
      </c>
      <c r="AC23" s="46">
        <v>2009</v>
      </c>
      <c r="AE23" s="48" t="s">
        <v>26</v>
      </c>
      <c r="AF23" s="49">
        <v>625</v>
      </c>
      <c r="AG23" s="50">
        <v>13981055</v>
      </c>
      <c r="AH23" s="48" t="s">
        <v>32</v>
      </c>
      <c r="AI23" s="70">
        <v>2010</v>
      </c>
      <c r="AK23" s="55" t="s">
        <v>23</v>
      </c>
      <c r="AL23" s="56">
        <v>232</v>
      </c>
      <c r="AM23" s="57" t="s">
        <v>2</v>
      </c>
      <c r="AN23" s="58" t="s">
        <v>21</v>
      </c>
      <c r="AO23" s="69">
        <v>2011</v>
      </c>
      <c r="AQ23" s="62" t="s">
        <v>22</v>
      </c>
      <c r="AR23" s="63">
        <v>318</v>
      </c>
      <c r="AS23" s="62">
        <v>28962388</v>
      </c>
      <c r="AT23" s="64" t="s">
        <v>21</v>
      </c>
      <c r="AU23" s="68">
        <v>2012</v>
      </c>
      <c r="AW23" s="71" t="s">
        <v>22</v>
      </c>
      <c r="AX23" s="72">
        <v>318</v>
      </c>
      <c r="AY23" s="71">
        <v>50417405</v>
      </c>
      <c r="AZ23" s="73" t="s">
        <v>21</v>
      </c>
      <c r="BA23" s="75">
        <v>2013</v>
      </c>
      <c r="BC23" s="77" t="s">
        <v>57</v>
      </c>
      <c r="BD23" s="78">
        <v>226</v>
      </c>
      <c r="BE23" s="77">
        <v>83162849</v>
      </c>
      <c r="BF23" s="79" t="s">
        <v>7</v>
      </c>
      <c r="BG23" s="81">
        <v>2014</v>
      </c>
      <c r="BI23" s="83" t="s">
        <v>57</v>
      </c>
      <c r="BJ23" s="84">
        <v>226</v>
      </c>
      <c r="BK23" s="83">
        <v>160275713</v>
      </c>
      <c r="BL23" s="85" t="s">
        <v>7</v>
      </c>
      <c r="BM23" s="84">
        <v>2015</v>
      </c>
      <c r="BO23" s="86" t="s">
        <v>72</v>
      </c>
      <c r="BP23" s="87">
        <v>231</v>
      </c>
      <c r="BQ23" s="86">
        <v>513142945</v>
      </c>
      <c r="BR23" s="88" t="s">
        <v>21</v>
      </c>
      <c r="BS23" s="87">
        <v>2016</v>
      </c>
      <c r="BU23" s="86" t="s">
        <v>86</v>
      </c>
      <c r="BV23" s="87">
        <v>231</v>
      </c>
      <c r="BW23" s="86">
        <v>632798033</v>
      </c>
      <c r="BX23" s="88" t="s">
        <v>21</v>
      </c>
      <c r="BY23" s="87">
        <v>2017</v>
      </c>
    </row>
    <row r="24" spans="1:77" ht="23.25" x14ac:dyDescent="0.25">
      <c r="A24" s="1" t="s">
        <v>27</v>
      </c>
      <c r="B24" s="2">
        <v>626</v>
      </c>
      <c r="C24" s="1" t="s">
        <v>2</v>
      </c>
      <c r="D24" s="1" t="s">
        <v>2</v>
      </c>
      <c r="E24" s="2">
        <v>2005</v>
      </c>
      <c r="G24" s="10" t="s">
        <v>28</v>
      </c>
      <c r="H24" s="11">
        <v>627</v>
      </c>
      <c r="I24" s="16">
        <v>5093447</v>
      </c>
      <c r="J24" s="10" t="s">
        <v>33</v>
      </c>
      <c r="K24" s="20">
        <v>2006</v>
      </c>
      <c r="M24" s="22" t="s">
        <v>28</v>
      </c>
      <c r="N24" s="23">
        <v>627</v>
      </c>
      <c r="O24" s="22" t="s">
        <v>2</v>
      </c>
      <c r="P24" s="22" t="s">
        <v>33</v>
      </c>
      <c r="Q24" s="30">
        <v>2007</v>
      </c>
      <c r="S24" s="32" t="s">
        <v>27</v>
      </c>
      <c r="T24" s="33">
        <v>626</v>
      </c>
      <c r="U24" s="34">
        <v>6937200</v>
      </c>
      <c r="V24" s="32" t="s">
        <v>32</v>
      </c>
      <c r="W24" s="37">
        <v>2008</v>
      </c>
      <c r="Y24" s="39" t="s">
        <v>27</v>
      </c>
      <c r="Z24" s="40">
        <v>626</v>
      </c>
      <c r="AA24" s="41">
        <v>8001938</v>
      </c>
      <c r="AB24" s="39" t="s">
        <v>32</v>
      </c>
      <c r="AC24" s="46">
        <v>2009</v>
      </c>
      <c r="AE24" s="48" t="s">
        <v>27</v>
      </c>
      <c r="AF24" s="49">
        <v>626</v>
      </c>
      <c r="AG24" s="50">
        <v>6821015</v>
      </c>
      <c r="AH24" s="48" t="s">
        <v>32</v>
      </c>
      <c r="AI24" s="70">
        <v>2010</v>
      </c>
      <c r="AK24" s="55" t="s">
        <v>58</v>
      </c>
      <c r="AL24" s="56">
        <v>625</v>
      </c>
      <c r="AM24" s="57">
        <v>17716540</v>
      </c>
      <c r="AN24" s="55" t="s">
        <v>32</v>
      </c>
      <c r="AO24" s="69">
        <v>2011</v>
      </c>
      <c r="AQ24" s="62" t="s">
        <v>23</v>
      </c>
      <c r="AR24" s="63">
        <v>232</v>
      </c>
      <c r="AS24" s="62" t="s">
        <v>2</v>
      </c>
      <c r="AT24" s="64" t="s">
        <v>21</v>
      </c>
      <c r="AU24" s="68">
        <v>2012</v>
      </c>
      <c r="AW24" s="71" t="s">
        <v>23</v>
      </c>
      <c r="AX24" s="72">
        <v>232</v>
      </c>
      <c r="AY24" s="71" t="s">
        <v>2</v>
      </c>
      <c r="AZ24" s="73" t="s">
        <v>21</v>
      </c>
      <c r="BA24" s="75">
        <v>2013</v>
      </c>
      <c r="BC24" s="77" t="s">
        <v>72</v>
      </c>
      <c r="BD24" s="78">
        <v>231</v>
      </c>
      <c r="BE24" s="77">
        <v>374228368</v>
      </c>
      <c r="BF24" s="79" t="s">
        <v>21</v>
      </c>
      <c r="BG24" s="81">
        <v>2014</v>
      </c>
      <c r="BI24" s="83" t="s">
        <v>72</v>
      </c>
      <c r="BJ24" s="84">
        <v>231</v>
      </c>
      <c r="BK24" s="83">
        <v>399211143</v>
      </c>
      <c r="BL24" s="85" t="s">
        <v>21</v>
      </c>
      <c r="BM24" s="84">
        <v>2015</v>
      </c>
      <c r="BO24" s="86" t="s">
        <v>73</v>
      </c>
      <c r="BP24" s="87">
        <v>934</v>
      </c>
      <c r="BQ24" s="86" t="s">
        <v>2</v>
      </c>
      <c r="BR24" s="88" t="s">
        <v>21</v>
      </c>
      <c r="BS24" s="87">
        <v>2016</v>
      </c>
      <c r="BU24" s="86" t="s">
        <v>87</v>
      </c>
      <c r="BV24" s="87">
        <v>934</v>
      </c>
      <c r="BW24" s="86" t="s">
        <v>2</v>
      </c>
      <c r="BX24" s="88" t="s">
        <v>21</v>
      </c>
      <c r="BY24" s="87">
        <v>2017</v>
      </c>
    </row>
    <row r="25" spans="1:77" ht="23.25" x14ac:dyDescent="0.25">
      <c r="A25" s="3" t="s">
        <v>28</v>
      </c>
      <c r="B25" s="4">
        <v>627</v>
      </c>
      <c r="C25" s="3" t="s">
        <v>2</v>
      </c>
      <c r="D25" s="9"/>
      <c r="E25" s="2">
        <v>2005</v>
      </c>
      <c r="G25" s="12" t="s">
        <v>34</v>
      </c>
      <c r="H25" s="13">
        <v>818</v>
      </c>
      <c r="I25" s="12" t="s">
        <v>2</v>
      </c>
      <c r="J25" s="12" t="s">
        <v>32</v>
      </c>
      <c r="K25" s="20">
        <v>2006</v>
      </c>
      <c r="M25" s="24" t="s">
        <v>34</v>
      </c>
      <c r="N25" s="25">
        <v>818</v>
      </c>
      <c r="O25" s="24" t="s">
        <v>2</v>
      </c>
      <c r="P25" s="24" t="s">
        <v>32</v>
      </c>
      <c r="Q25" s="30">
        <v>2007</v>
      </c>
      <c r="S25" s="32" t="s">
        <v>28</v>
      </c>
      <c r="T25" s="33">
        <v>627</v>
      </c>
      <c r="U25" s="34">
        <v>1446734</v>
      </c>
      <c r="V25" s="32" t="s">
        <v>33</v>
      </c>
      <c r="W25" s="37">
        <v>2008</v>
      </c>
      <c r="Y25" s="39" t="s">
        <v>52</v>
      </c>
      <c r="Z25" s="40">
        <v>854</v>
      </c>
      <c r="AA25" s="41" t="s">
        <v>2</v>
      </c>
      <c r="AB25" s="39" t="s">
        <v>32</v>
      </c>
      <c r="AC25" s="46">
        <v>2009</v>
      </c>
      <c r="AE25" s="48" t="s">
        <v>52</v>
      </c>
      <c r="AF25" s="49">
        <v>854</v>
      </c>
      <c r="AG25" s="50" t="s">
        <v>2</v>
      </c>
      <c r="AH25" s="48" t="s">
        <v>32</v>
      </c>
      <c r="AI25" s="70">
        <v>2010</v>
      </c>
      <c r="AK25" s="55" t="s">
        <v>27</v>
      </c>
      <c r="AL25" s="56">
        <v>626</v>
      </c>
      <c r="AM25" s="57">
        <v>7663118</v>
      </c>
      <c r="AN25" s="55" t="s">
        <v>32</v>
      </c>
      <c r="AO25" s="69">
        <v>2011</v>
      </c>
      <c r="AQ25" s="62" t="s">
        <v>58</v>
      </c>
      <c r="AR25" s="63">
        <v>625</v>
      </c>
      <c r="AS25" s="62">
        <v>24242173</v>
      </c>
      <c r="AT25" s="62" t="s">
        <v>32</v>
      </c>
      <c r="AU25" s="68">
        <v>2012</v>
      </c>
      <c r="AW25" s="71" t="s">
        <v>58</v>
      </c>
      <c r="AX25" s="72">
        <v>625</v>
      </c>
      <c r="AY25" s="71">
        <v>46189183</v>
      </c>
      <c r="AZ25" s="71" t="s">
        <v>32</v>
      </c>
      <c r="BA25" s="75">
        <v>2013</v>
      </c>
      <c r="BC25" s="77" t="s">
        <v>73</v>
      </c>
      <c r="BD25" s="78">
        <v>934</v>
      </c>
      <c r="BE25" s="77" t="s">
        <v>2</v>
      </c>
      <c r="BF25" s="79" t="s">
        <v>21</v>
      </c>
      <c r="BG25" s="81">
        <v>2014</v>
      </c>
      <c r="BI25" s="83" t="s">
        <v>73</v>
      </c>
      <c r="BJ25" s="84">
        <v>934</v>
      </c>
      <c r="BK25" s="83" t="s">
        <v>2</v>
      </c>
      <c r="BL25" s="85" t="s">
        <v>21</v>
      </c>
      <c r="BM25" s="84">
        <v>2015</v>
      </c>
      <c r="BO25" s="86" t="s">
        <v>22</v>
      </c>
      <c r="BP25" s="87">
        <v>318</v>
      </c>
      <c r="BQ25" s="86">
        <v>49390550</v>
      </c>
      <c r="BR25" s="88" t="s">
        <v>21</v>
      </c>
      <c r="BS25" s="87">
        <v>2016</v>
      </c>
      <c r="BU25" s="86" t="s">
        <v>88</v>
      </c>
      <c r="BV25" s="87">
        <v>318</v>
      </c>
      <c r="BW25" s="86">
        <v>50822876</v>
      </c>
      <c r="BX25" s="88" t="s">
        <v>21</v>
      </c>
      <c r="BY25" s="87">
        <v>2017</v>
      </c>
    </row>
    <row r="26" spans="1:77" ht="23.25" x14ac:dyDescent="0.25">
      <c r="G26" s="10" t="s">
        <v>35</v>
      </c>
      <c r="H26" s="11">
        <v>819</v>
      </c>
      <c r="I26" s="10" t="s">
        <v>2</v>
      </c>
      <c r="J26" s="10" t="s">
        <v>32</v>
      </c>
      <c r="K26" s="20">
        <v>2006</v>
      </c>
      <c r="M26" s="22" t="s">
        <v>35</v>
      </c>
      <c r="N26" s="23">
        <v>819</v>
      </c>
      <c r="O26" s="22" t="s">
        <v>2</v>
      </c>
      <c r="P26" s="22" t="s">
        <v>32</v>
      </c>
      <c r="Q26" s="30">
        <v>2007</v>
      </c>
      <c r="S26" s="32" t="s">
        <v>43</v>
      </c>
      <c r="T26" s="33">
        <v>838</v>
      </c>
      <c r="U26" s="34">
        <v>5490466</v>
      </c>
      <c r="V26" s="32" t="s">
        <v>37</v>
      </c>
      <c r="W26" s="37">
        <v>2008</v>
      </c>
      <c r="Y26" s="39" t="s">
        <v>28</v>
      </c>
      <c r="Z26" s="40">
        <v>627</v>
      </c>
      <c r="AA26" s="41" t="s">
        <v>2</v>
      </c>
      <c r="AB26" s="39" t="s">
        <v>33</v>
      </c>
      <c r="AC26" s="46">
        <v>2009</v>
      </c>
      <c r="AE26" s="48" t="s">
        <v>28</v>
      </c>
      <c r="AF26" s="49">
        <v>627</v>
      </c>
      <c r="AG26" s="50">
        <v>2048193</v>
      </c>
      <c r="AH26" s="48" t="s">
        <v>33</v>
      </c>
      <c r="AI26" s="70">
        <v>2010</v>
      </c>
      <c r="AK26" s="55" t="s">
        <v>59</v>
      </c>
      <c r="AL26" s="56">
        <v>854</v>
      </c>
      <c r="AM26" s="57" t="s">
        <v>2</v>
      </c>
      <c r="AN26" s="55" t="s">
        <v>32</v>
      </c>
      <c r="AO26" s="69">
        <v>2011</v>
      </c>
      <c r="AQ26" s="62" t="s">
        <v>27</v>
      </c>
      <c r="AR26" s="63">
        <v>626</v>
      </c>
      <c r="AS26" s="62">
        <v>28926953</v>
      </c>
      <c r="AT26" s="62" t="s">
        <v>32</v>
      </c>
      <c r="AU26" s="68">
        <v>2012</v>
      </c>
      <c r="AW26" s="71" t="s">
        <v>27</v>
      </c>
      <c r="AX26" s="72">
        <v>626</v>
      </c>
      <c r="AY26" s="71">
        <v>20846807</v>
      </c>
      <c r="AZ26" s="71" t="s">
        <v>32</v>
      </c>
      <c r="BA26" s="75">
        <v>2013</v>
      </c>
      <c r="BC26" s="77" t="s">
        <v>22</v>
      </c>
      <c r="BD26" s="78">
        <v>318</v>
      </c>
      <c r="BE26" s="77">
        <v>44973152</v>
      </c>
      <c r="BF26" s="79" t="s">
        <v>21</v>
      </c>
      <c r="BG26" s="81">
        <v>2014</v>
      </c>
      <c r="BI26" s="83" t="s">
        <v>22</v>
      </c>
      <c r="BJ26" s="84">
        <v>318</v>
      </c>
      <c r="BK26" s="83">
        <v>47536622</v>
      </c>
      <c r="BL26" s="85" t="s">
        <v>21</v>
      </c>
      <c r="BM26" s="84">
        <v>2015</v>
      </c>
      <c r="BO26" s="86" t="s">
        <v>23</v>
      </c>
      <c r="BP26" s="87">
        <v>232</v>
      </c>
      <c r="BQ26" s="86" t="s">
        <v>2</v>
      </c>
      <c r="BR26" s="88" t="s">
        <v>21</v>
      </c>
      <c r="BS26" s="87">
        <v>2016</v>
      </c>
      <c r="BU26" s="86" t="s">
        <v>89</v>
      </c>
      <c r="BV26" s="87">
        <v>232</v>
      </c>
      <c r="BW26" s="86" t="s">
        <v>2</v>
      </c>
      <c r="BX26" s="88" t="s">
        <v>21</v>
      </c>
      <c r="BY26" s="87">
        <v>2017</v>
      </c>
    </row>
    <row r="27" spans="1:77" ht="23.25" x14ac:dyDescent="0.25">
      <c r="G27" s="12" t="s">
        <v>36</v>
      </c>
      <c r="H27" s="13">
        <v>820</v>
      </c>
      <c r="I27" s="12" t="s">
        <v>2</v>
      </c>
      <c r="J27" s="12" t="s">
        <v>33</v>
      </c>
      <c r="K27" s="20">
        <v>2006</v>
      </c>
      <c r="M27" s="24" t="s">
        <v>36</v>
      </c>
      <c r="N27" s="25">
        <v>820</v>
      </c>
      <c r="O27" s="24" t="s">
        <v>2</v>
      </c>
      <c r="P27" s="24" t="s">
        <v>33</v>
      </c>
      <c r="Q27" s="30">
        <v>2007</v>
      </c>
      <c r="S27" s="32" t="s">
        <v>44</v>
      </c>
      <c r="T27" s="33">
        <v>845</v>
      </c>
      <c r="U27" s="34" t="s">
        <v>2</v>
      </c>
      <c r="V27" s="32" t="s">
        <v>2</v>
      </c>
      <c r="W27" s="37">
        <v>2008</v>
      </c>
      <c r="Y27" s="39" t="s">
        <v>53</v>
      </c>
      <c r="Z27" s="40">
        <v>838</v>
      </c>
      <c r="AA27" s="41">
        <v>13981055</v>
      </c>
      <c r="AB27" s="39" t="s">
        <v>37</v>
      </c>
      <c r="AC27" s="46">
        <v>2009</v>
      </c>
      <c r="AE27" s="48" t="s">
        <v>53</v>
      </c>
      <c r="AF27" s="49">
        <v>838</v>
      </c>
      <c r="AG27" s="50">
        <v>18753877</v>
      </c>
      <c r="AH27" s="48" t="s">
        <v>37</v>
      </c>
      <c r="AI27" s="70">
        <v>2010</v>
      </c>
      <c r="AK27" s="55" t="s">
        <v>28</v>
      </c>
      <c r="AL27" s="56">
        <v>627</v>
      </c>
      <c r="AM27" s="57">
        <v>3592478</v>
      </c>
      <c r="AN27" s="55" t="s">
        <v>33</v>
      </c>
      <c r="AO27" s="69">
        <v>2011</v>
      </c>
      <c r="AQ27" s="62" t="s">
        <v>59</v>
      </c>
      <c r="AR27" s="63">
        <v>854</v>
      </c>
      <c r="AS27" s="62" t="s">
        <v>2</v>
      </c>
      <c r="AT27" s="62" t="s">
        <v>32</v>
      </c>
      <c r="AU27" s="68">
        <v>2012</v>
      </c>
      <c r="AW27" s="71" t="s">
        <v>59</v>
      </c>
      <c r="AX27" s="72">
        <v>854</v>
      </c>
      <c r="AY27" s="71" t="s">
        <v>2</v>
      </c>
      <c r="AZ27" s="71" t="s">
        <v>32</v>
      </c>
      <c r="BA27" s="75">
        <v>2013</v>
      </c>
      <c r="BC27" s="77" t="s">
        <v>23</v>
      </c>
      <c r="BD27" s="78">
        <v>232</v>
      </c>
      <c r="BE27" s="77" t="s">
        <v>2</v>
      </c>
      <c r="BF27" s="79" t="s">
        <v>21</v>
      </c>
      <c r="BG27" s="81">
        <v>2014</v>
      </c>
      <c r="BI27" s="83" t="s">
        <v>23</v>
      </c>
      <c r="BJ27" s="84">
        <v>232</v>
      </c>
      <c r="BK27" s="83" t="s">
        <v>2</v>
      </c>
      <c r="BL27" s="85" t="s">
        <v>21</v>
      </c>
      <c r="BM27" s="84">
        <v>2015</v>
      </c>
      <c r="BO27" s="86" t="s">
        <v>74</v>
      </c>
      <c r="BP27" s="87">
        <v>625</v>
      </c>
      <c r="BQ27" s="86">
        <v>106969221</v>
      </c>
      <c r="BR27" s="86" t="s">
        <v>32</v>
      </c>
      <c r="BS27" s="87">
        <v>2016</v>
      </c>
      <c r="BU27" s="86" t="s">
        <v>74</v>
      </c>
      <c r="BV27" s="87">
        <v>625</v>
      </c>
      <c r="BW27" s="86">
        <v>140266448</v>
      </c>
      <c r="BX27" s="86" t="s">
        <v>32</v>
      </c>
      <c r="BY27" s="87">
        <v>2017</v>
      </c>
    </row>
    <row r="28" spans="1:77" ht="23.25" x14ac:dyDescent="0.25">
      <c r="G28" s="10" t="s">
        <v>25</v>
      </c>
      <c r="H28" s="11">
        <v>228</v>
      </c>
      <c r="I28" s="10" t="s">
        <v>2</v>
      </c>
      <c r="J28" s="10" t="s">
        <v>37</v>
      </c>
      <c r="K28" s="20">
        <v>2006</v>
      </c>
      <c r="M28" s="22" t="s">
        <v>25</v>
      </c>
      <c r="N28" s="23">
        <v>228</v>
      </c>
      <c r="O28" s="22" t="s">
        <v>2</v>
      </c>
      <c r="P28" s="22" t="s">
        <v>37</v>
      </c>
      <c r="Q28" s="30">
        <v>2007</v>
      </c>
      <c r="S28" s="32" t="s">
        <v>34</v>
      </c>
      <c r="T28" s="33">
        <v>818</v>
      </c>
      <c r="U28" s="34" t="s">
        <v>2</v>
      </c>
      <c r="V28" s="32" t="s">
        <v>2</v>
      </c>
      <c r="W28" s="37">
        <v>2008</v>
      </c>
      <c r="Y28" s="39" t="s">
        <v>54</v>
      </c>
      <c r="Z28" s="40">
        <v>845</v>
      </c>
      <c r="AA28" s="41" t="s">
        <v>2</v>
      </c>
      <c r="AB28" s="39" t="s">
        <v>2</v>
      </c>
      <c r="AC28" s="46">
        <v>2009</v>
      </c>
      <c r="AE28" s="48" t="s">
        <v>54</v>
      </c>
      <c r="AF28" s="49">
        <v>845</v>
      </c>
      <c r="AG28" s="50" t="s">
        <v>2</v>
      </c>
      <c r="AH28" s="48" t="s">
        <v>2</v>
      </c>
      <c r="AI28" s="70">
        <v>2010</v>
      </c>
      <c r="AK28" s="55" t="s">
        <v>60</v>
      </c>
      <c r="AL28" s="56">
        <v>838</v>
      </c>
      <c r="AM28" s="57">
        <v>21787180</v>
      </c>
      <c r="AN28" s="55" t="s">
        <v>37</v>
      </c>
      <c r="AO28" s="69">
        <v>2011</v>
      </c>
      <c r="AQ28" s="62" t="s">
        <v>28</v>
      </c>
      <c r="AR28" s="63">
        <v>627</v>
      </c>
      <c r="AS28" s="62">
        <v>7929964</v>
      </c>
      <c r="AT28" s="62" t="s">
        <v>33</v>
      </c>
      <c r="AU28" s="68">
        <v>2012</v>
      </c>
      <c r="AW28" s="71" t="s">
        <v>63</v>
      </c>
      <c r="AX28" s="72">
        <v>627</v>
      </c>
      <c r="AY28" s="71">
        <v>9345016</v>
      </c>
      <c r="AZ28" s="71" t="s">
        <v>33</v>
      </c>
      <c r="BA28" s="75">
        <v>2013</v>
      </c>
      <c r="BC28" s="77" t="s">
        <v>74</v>
      </c>
      <c r="BD28" s="78">
        <v>625</v>
      </c>
      <c r="BE28" s="77">
        <v>66547505</v>
      </c>
      <c r="BF28" s="77" t="s">
        <v>32</v>
      </c>
      <c r="BG28" s="81">
        <v>2014</v>
      </c>
      <c r="BI28" s="83" t="s">
        <v>74</v>
      </c>
      <c r="BJ28" s="84">
        <v>625</v>
      </c>
      <c r="BK28" s="83">
        <v>98889843</v>
      </c>
      <c r="BL28" s="83" t="s">
        <v>32</v>
      </c>
      <c r="BM28" s="84">
        <v>2015</v>
      </c>
      <c r="BO28" s="86" t="s">
        <v>75</v>
      </c>
      <c r="BP28" s="87">
        <v>935</v>
      </c>
      <c r="BQ28" s="86" t="s">
        <v>2</v>
      </c>
      <c r="BR28" s="86" t="s">
        <v>32</v>
      </c>
      <c r="BS28" s="87">
        <v>2016</v>
      </c>
      <c r="BU28" s="86" t="s">
        <v>75</v>
      </c>
      <c r="BV28" s="87">
        <v>935</v>
      </c>
      <c r="BW28" s="86" t="s">
        <v>2</v>
      </c>
      <c r="BX28" s="86" t="s">
        <v>32</v>
      </c>
      <c r="BY28" s="87">
        <v>2017</v>
      </c>
    </row>
    <row r="29" spans="1:77" ht="23.25" x14ac:dyDescent="0.25">
      <c r="G29" s="12" t="s">
        <v>24</v>
      </c>
      <c r="H29" s="13">
        <v>320</v>
      </c>
      <c r="I29" s="12" t="s">
        <v>2</v>
      </c>
      <c r="J29" s="12" t="s">
        <v>2</v>
      </c>
      <c r="K29" s="20">
        <v>2006</v>
      </c>
      <c r="M29" s="24" t="s">
        <v>24</v>
      </c>
      <c r="N29" s="25">
        <v>320</v>
      </c>
      <c r="O29" s="24" t="s">
        <v>2</v>
      </c>
      <c r="P29" s="24" t="s">
        <v>2</v>
      </c>
      <c r="Q29" s="30">
        <v>2007</v>
      </c>
      <c r="S29" s="32" t="s">
        <v>45</v>
      </c>
      <c r="T29" s="33">
        <v>842</v>
      </c>
      <c r="U29" s="34" t="s">
        <v>2</v>
      </c>
      <c r="V29" s="32" t="s">
        <v>2</v>
      </c>
      <c r="W29" s="37">
        <v>2008</v>
      </c>
      <c r="Y29" s="39" t="s">
        <v>34</v>
      </c>
      <c r="Z29" s="40">
        <v>818</v>
      </c>
      <c r="AA29" s="41" t="s">
        <v>2</v>
      </c>
      <c r="AB29" s="39" t="s">
        <v>2</v>
      </c>
      <c r="AC29" s="46">
        <v>2009</v>
      </c>
      <c r="AE29" s="48" t="s">
        <v>34</v>
      </c>
      <c r="AF29" s="49">
        <v>818</v>
      </c>
      <c r="AG29" s="50" t="s">
        <v>2</v>
      </c>
      <c r="AH29" s="48" t="s">
        <v>2</v>
      </c>
      <c r="AI29" s="70">
        <v>2010</v>
      </c>
      <c r="AK29" s="55" t="s">
        <v>54</v>
      </c>
      <c r="AL29" s="56">
        <v>845</v>
      </c>
      <c r="AM29" s="57" t="s">
        <v>2</v>
      </c>
      <c r="AN29" s="55" t="s">
        <v>2</v>
      </c>
      <c r="AO29" s="69">
        <v>2011</v>
      </c>
      <c r="AQ29" s="62" t="s">
        <v>62</v>
      </c>
      <c r="AR29" s="63">
        <v>838</v>
      </c>
      <c r="AS29" s="62">
        <v>45239162</v>
      </c>
      <c r="AT29" s="62" t="s">
        <v>37</v>
      </c>
      <c r="AU29" s="68">
        <v>2012</v>
      </c>
      <c r="AW29" s="71" t="s">
        <v>64</v>
      </c>
      <c r="AX29" s="72">
        <v>904</v>
      </c>
      <c r="AY29" s="71" t="s">
        <v>2</v>
      </c>
      <c r="AZ29" s="71" t="s">
        <v>33</v>
      </c>
      <c r="BA29" s="75">
        <v>2013</v>
      </c>
      <c r="BC29" s="77" t="s">
        <v>75</v>
      </c>
      <c r="BD29" s="78">
        <v>935</v>
      </c>
      <c r="BE29" s="77" t="s">
        <v>2</v>
      </c>
      <c r="BF29" s="77" t="s">
        <v>32</v>
      </c>
      <c r="BG29" s="81">
        <v>2014</v>
      </c>
      <c r="BI29" s="83" t="s">
        <v>75</v>
      </c>
      <c r="BJ29" s="84">
        <v>935</v>
      </c>
      <c r="BK29" s="83" t="s">
        <v>2</v>
      </c>
      <c r="BL29" s="83" t="s">
        <v>32</v>
      </c>
      <c r="BM29" s="84">
        <v>2015</v>
      </c>
      <c r="BO29" s="86" t="s">
        <v>76</v>
      </c>
      <c r="BP29" s="87">
        <v>626</v>
      </c>
      <c r="BQ29" s="86">
        <v>74172007</v>
      </c>
      <c r="BR29" s="86" t="s">
        <v>32</v>
      </c>
      <c r="BS29" s="87">
        <v>2016</v>
      </c>
      <c r="BU29" s="86" t="s">
        <v>76</v>
      </c>
      <c r="BV29" s="87">
        <v>626</v>
      </c>
      <c r="BW29" s="86">
        <v>136815168</v>
      </c>
      <c r="BX29" s="86" t="s">
        <v>32</v>
      </c>
      <c r="BY29" s="87">
        <v>2017</v>
      </c>
    </row>
    <row r="30" spans="1:77" ht="23.25" x14ac:dyDescent="0.25">
      <c r="M30" s="24" t="s">
        <v>38</v>
      </c>
      <c r="N30" s="25">
        <v>828</v>
      </c>
      <c r="O30" s="24" t="s">
        <v>2</v>
      </c>
      <c r="P30" s="26" t="s">
        <v>4</v>
      </c>
      <c r="Q30" s="30">
        <v>2007</v>
      </c>
      <c r="S30" s="32" t="s">
        <v>46</v>
      </c>
      <c r="T30" s="33">
        <v>819</v>
      </c>
      <c r="U30" s="34" t="s">
        <v>2</v>
      </c>
      <c r="V30" s="32" t="s">
        <v>2</v>
      </c>
      <c r="W30" s="37">
        <v>2008</v>
      </c>
      <c r="Y30" s="39" t="s">
        <v>45</v>
      </c>
      <c r="Z30" s="40">
        <v>842</v>
      </c>
      <c r="AA30" s="41" t="s">
        <v>2</v>
      </c>
      <c r="AB30" s="39" t="s">
        <v>2</v>
      </c>
      <c r="AC30" s="46">
        <v>2009</v>
      </c>
      <c r="AE30" s="48" t="s">
        <v>45</v>
      </c>
      <c r="AF30" s="49">
        <v>842</v>
      </c>
      <c r="AG30" s="50" t="s">
        <v>2</v>
      </c>
      <c r="AH30" s="48" t="s">
        <v>2</v>
      </c>
      <c r="AI30" s="70">
        <v>2010</v>
      </c>
      <c r="AK30" s="55" t="s">
        <v>34</v>
      </c>
      <c r="AL30" s="56">
        <v>818</v>
      </c>
      <c r="AM30" s="57" t="s">
        <v>2</v>
      </c>
      <c r="AN30" s="58" t="s">
        <v>4</v>
      </c>
      <c r="AO30" s="69">
        <v>2011</v>
      </c>
      <c r="AQ30" s="62" t="s">
        <v>54</v>
      </c>
      <c r="AR30" s="63">
        <v>845</v>
      </c>
      <c r="AS30" s="62" t="s">
        <v>2</v>
      </c>
      <c r="AT30" s="62" t="s">
        <v>2</v>
      </c>
      <c r="AU30" s="68">
        <v>2012</v>
      </c>
      <c r="AW30" s="71" t="s">
        <v>62</v>
      </c>
      <c r="AX30" s="72">
        <v>838</v>
      </c>
      <c r="AY30" s="71">
        <v>57690974</v>
      </c>
      <c r="AZ30" s="71" t="s">
        <v>37</v>
      </c>
      <c r="BA30" s="75">
        <v>2013</v>
      </c>
      <c r="BC30" s="77" t="s">
        <v>76</v>
      </c>
      <c r="BD30" s="78">
        <v>626</v>
      </c>
      <c r="BE30" s="77">
        <v>44471771</v>
      </c>
      <c r="BF30" s="77" t="s">
        <v>32</v>
      </c>
      <c r="BG30" s="81">
        <v>2014</v>
      </c>
      <c r="BI30" s="83" t="s">
        <v>76</v>
      </c>
      <c r="BJ30" s="84">
        <v>626</v>
      </c>
      <c r="BK30" s="83">
        <v>44133099</v>
      </c>
      <c r="BL30" s="83" t="s">
        <v>32</v>
      </c>
      <c r="BM30" s="84">
        <v>2015</v>
      </c>
      <c r="BO30" s="86" t="s">
        <v>77</v>
      </c>
      <c r="BP30" s="87">
        <v>939</v>
      </c>
      <c r="BQ30" s="86" t="s">
        <v>2</v>
      </c>
      <c r="BR30" s="86" t="s">
        <v>32</v>
      </c>
      <c r="BS30" s="87">
        <v>2016</v>
      </c>
      <c r="BU30" s="86" t="s">
        <v>77</v>
      </c>
      <c r="BV30" s="87">
        <v>939</v>
      </c>
      <c r="BW30" s="86" t="s">
        <v>2</v>
      </c>
      <c r="BX30" s="86" t="s">
        <v>32</v>
      </c>
      <c r="BY30" s="87">
        <v>2017</v>
      </c>
    </row>
    <row r="31" spans="1:77" ht="23.25" x14ac:dyDescent="0.25">
      <c r="M31" s="24" t="s">
        <v>39</v>
      </c>
      <c r="N31" s="25">
        <v>830</v>
      </c>
      <c r="O31" s="24" t="s">
        <v>2</v>
      </c>
      <c r="P31" s="26" t="s">
        <v>7</v>
      </c>
      <c r="Q31" s="30">
        <v>2007</v>
      </c>
      <c r="S31" s="32" t="s">
        <v>47</v>
      </c>
      <c r="T31" s="33">
        <v>837</v>
      </c>
      <c r="U31" s="34" t="s">
        <v>2</v>
      </c>
      <c r="V31" s="32" t="s">
        <v>2</v>
      </c>
      <c r="W31" s="37">
        <v>2008</v>
      </c>
      <c r="Y31" s="39" t="s">
        <v>46</v>
      </c>
      <c r="Z31" s="40">
        <v>819</v>
      </c>
      <c r="AA31" s="41" t="s">
        <v>2</v>
      </c>
      <c r="AB31" s="39" t="s">
        <v>2</v>
      </c>
      <c r="AC31" s="46">
        <v>2009</v>
      </c>
      <c r="AE31" s="48" t="s">
        <v>46</v>
      </c>
      <c r="AF31" s="49">
        <v>819</v>
      </c>
      <c r="AG31" s="50" t="s">
        <v>2</v>
      </c>
      <c r="AH31" s="48" t="s">
        <v>2</v>
      </c>
      <c r="AI31" s="70">
        <v>2010</v>
      </c>
      <c r="AQ31" s="62" t="s">
        <v>34</v>
      </c>
      <c r="AR31" s="63">
        <v>818</v>
      </c>
      <c r="AS31" s="62" t="s">
        <v>2</v>
      </c>
      <c r="AT31" s="64" t="s">
        <v>4</v>
      </c>
      <c r="AU31" s="68">
        <v>2012</v>
      </c>
      <c r="AW31" s="71" t="s">
        <v>54</v>
      </c>
      <c r="AX31" s="72">
        <v>845</v>
      </c>
      <c r="AY31" s="71" t="s">
        <v>2</v>
      </c>
      <c r="AZ31" s="71" t="s">
        <v>2</v>
      </c>
      <c r="BA31" s="75">
        <v>2013</v>
      </c>
      <c r="BC31" s="77" t="s">
        <v>77</v>
      </c>
      <c r="BD31" s="78">
        <v>939</v>
      </c>
      <c r="BE31" s="77" t="s">
        <v>2</v>
      </c>
      <c r="BF31" s="77" t="s">
        <v>32</v>
      </c>
      <c r="BG31" s="81">
        <v>2014</v>
      </c>
      <c r="BI31" s="83" t="s">
        <v>77</v>
      </c>
      <c r="BJ31" s="84">
        <v>939</v>
      </c>
      <c r="BK31" s="83" t="s">
        <v>2</v>
      </c>
      <c r="BL31" s="83" t="s">
        <v>32</v>
      </c>
      <c r="BM31" s="84">
        <v>2015</v>
      </c>
      <c r="BO31" s="86" t="s">
        <v>63</v>
      </c>
      <c r="BP31" s="87">
        <v>627</v>
      </c>
      <c r="BQ31" s="86">
        <v>44827867</v>
      </c>
      <c r="BR31" s="86" t="s">
        <v>33</v>
      </c>
      <c r="BS31" s="87">
        <v>2016</v>
      </c>
      <c r="BU31" s="86" t="s">
        <v>63</v>
      </c>
      <c r="BV31" s="87">
        <v>627</v>
      </c>
      <c r="BW31" s="86">
        <v>139532053</v>
      </c>
      <c r="BX31" s="86" t="s">
        <v>33</v>
      </c>
      <c r="BY31" s="87">
        <v>2017</v>
      </c>
    </row>
    <row r="32" spans="1:77" ht="23.25" x14ac:dyDescent="0.25">
      <c r="S32" s="32" t="s">
        <v>36</v>
      </c>
      <c r="T32" s="33">
        <v>820</v>
      </c>
      <c r="U32" s="34" t="s">
        <v>2</v>
      </c>
      <c r="V32" s="32" t="s">
        <v>2</v>
      </c>
      <c r="W32" s="37">
        <v>2008</v>
      </c>
      <c r="Y32" s="39" t="s">
        <v>47</v>
      </c>
      <c r="Z32" s="40">
        <v>837</v>
      </c>
      <c r="AA32" s="41" t="s">
        <v>2</v>
      </c>
      <c r="AB32" s="39" t="s">
        <v>2</v>
      </c>
      <c r="AC32" s="46">
        <v>2009</v>
      </c>
      <c r="AQ32" s="62" t="s">
        <v>45</v>
      </c>
      <c r="AR32" s="63">
        <v>842</v>
      </c>
      <c r="AS32" s="62" t="s">
        <v>2</v>
      </c>
      <c r="AT32" s="64" t="s">
        <v>7</v>
      </c>
      <c r="AU32" s="68">
        <v>2012</v>
      </c>
      <c r="AW32" s="71" t="s">
        <v>34</v>
      </c>
      <c r="AX32" s="72">
        <v>818</v>
      </c>
      <c r="AY32" s="71" t="s">
        <v>2</v>
      </c>
      <c r="AZ32" s="73" t="s">
        <v>4</v>
      </c>
      <c r="BA32" s="75">
        <v>2013</v>
      </c>
      <c r="BC32" s="77" t="s">
        <v>59</v>
      </c>
      <c r="BD32" s="78">
        <v>854</v>
      </c>
      <c r="BE32" s="77" t="s">
        <v>2</v>
      </c>
      <c r="BF32" s="77" t="s">
        <v>32</v>
      </c>
      <c r="BG32" s="81">
        <v>2014</v>
      </c>
      <c r="BI32" s="83" t="s">
        <v>59</v>
      </c>
      <c r="BJ32" s="84">
        <v>854</v>
      </c>
      <c r="BK32" s="83" t="s">
        <v>2</v>
      </c>
      <c r="BL32" s="83" t="s">
        <v>32</v>
      </c>
      <c r="BM32" s="84">
        <v>2015</v>
      </c>
      <c r="BO32" s="86" t="s">
        <v>64</v>
      </c>
      <c r="BP32" s="87">
        <v>904</v>
      </c>
      <c r="BQ32" s="86" t="s">
        <v>2</v>
      </c>
      <c r="BR32" s="86" t="s">
        <v>33</v>
      </c>
      <c r="BS32" s="87">
        <v>2016</v>
      </c>
      <c r="BU32" s="86" t="s">
        <v>64</v>
      </c>
      <c r="BV32" s="87">
        <v>904</v>
      </c>
      <c r="BW32" s="86" t="s">
        <v>2</v>
      </c>
      <c r="BX32" s="86" t="s">
        <v>33</v>
      </c>
      <c r="BY32" s="87">
        <v>2017</v>
      </c>
    </row>
    <row r="33" spans="19:77" ht="23.25" x14ac:dyDescent="0.25">
      <c r="S33" s="32" t="s">
        <v>25</v>
      </c>
      <c r="T33" s="33">
        <v>228</v>
      </c>
      <c r="U33" s="34" t="s">
        <v>2</v>
      </c>
      <c r="V33" s="32" t="s">
        <v>2</v>
      </c>
      <c r="W33" s="37">
        <v>2008</v>
      </c>
      <c r="Y33" s="39" t="s">
        <v>36</v>
      </c>
      <c r="Z33" s="40">
        <v>820</v>
      </c>
      <c r="AA33" s="41" t="s">
        <v>2</v>
      </c>
      <c r="AB33" s="39" t="s">
        <v>2</v>
      </c>
      <c r="AC33" s="46">
        <v>2009</v>
      </c>
      <c r="AW33" s="71" t="s">
        <v>45</v>
      </c>
      <c r="AX33" s="72">
        <v>842</v>
      </c>
      <c r="AY33" s="71" t="s">
        <v>2</v>
      </c>
      <c r="AZ33" s="73" t="s">
        <v>7</v>
      </c>
      <c r="BA33" s="75">
        <v>2013</v>
      </c>
      <c r="BC33" s="77" t="s">
        <v>63</v>
      </c>
      <c r="BD33" s="78">
        <v>627</v>
      </c>
      <c r="BE33" s="77">
        <v>17462187</v>
      </c>
      <c r="BF33" s="77" t="s">
        <v>33</v>
      </c>
      <c r="BG33" s="81">
        <v>2014</v>
      </c>
      <c r="BI33" s="83" t="s">
        <v>63</v>
      </c>
      <c r="BJ33" s="84">
        <v>627</v>
      </c>
      <c r="BK33" s="83">
        <v>40068928</v>
      </c>
      <c r="BL33" s="83" t="s">
        <v>33</v>
      </c>
      <c r="BM33" s="84">
        <v>2015</v>
      </c>
      <c r="BO33" s="86" t="s">
        <v>78</v>
      </c>
      <c r="BP33" s="87">
        <v>838</v>
      </c>
      <c r="BQ33" s="86">
        <v>136313361</v>
      </c>
      <c r="BR33" s="86" t="s">
        <v>37</v>
      </c>
      <c r="BS33" s="87">
        <v>2016</v>
      </c>
      <c r="BU33" s="86" t="s">
        <v>90</v>
      </c>
      <c r="BV33" s="87">
        <v>838</v>
      </c>
      <c r="BW33" s="86">
        <v>137549563</v>
      </c>
      <c r="BX33" s="86" t="s">
        <v>37</v>
      </c>
      <c r="BY33" s="87">
        <v>2017</v>
      </c>
    </row>
    <row r="34" spans="19:77" ht="23.25" x14ac:dyDescent="0.25">
      <c r="S34" s="32" t="s">
        <v>48</v>
      </c>
      <c r="T34" s="33">
        <v>840</v>
      </c>
      <c r="U34" s="34" t="s">
        <v>2</v>
      </c>
      <c r="V34" s="32" t="s">
        <v>2</v>
      </c>
      <c r="W34" s="37">
        <v>2008</v>
      </c>
      <c r="Y34" s="39" t="s">
        <v>25</v>
      </c>
      <c r="Z34" s="40">
        <v>228</v>
      </c>
      <c r="AA34" s="41" t="s">
        <v>2</v>
      </c>
      <c r="AB34" s="39" t="s">
        <v>2</v>
      </c>
      <c r="AC34" s="46">
        <v>2009</v>
      </c>
      <c r="AW34" s="71" t="s">
        <v>46</v>
      </c>
      <c r="AX34" s="72">
        <v>819</v>
      </c>
      <c r="AY34" s="71" t="s">
        <v>2</v>
      </c>
      <c r="AZ34" s="73" t="s">
        <v>4</v>
      </c>
      <c r="BA34" s="75">
        <v>2013</v>
      </c>
      <c r="BC34" s="77" t="s">
        <v>64</v>
      </c>
      <c r="BD34" s="78">
        <v>904</v>
      </c>
      <c r="BE34" s="77" t="s">
        <v>2</v>
      </c>
      <c r="BF34" s="77" t="s">
        <v>33</v>
      </c>
      <c r="BG34" s="81">
        <v>2014</v>
      </c>
      <c r="BI34" s="83" t="s">
        <v>64</v>
      </c>
      <c r="BJ34" s="84">
        <v>904</v>
      </c>
      <c r="BK34" s="83" t="s">
        <v>2</v>
      </c>
      <c r="BL34" s="83" t="s">
        <v>33</v>
      </c>
      <c r="BM34" s="84">
        <v>2015</v>
      </c>
      <c r="BO34" s="86" t="s">
        <v>79</v>
      </c>
      <c r="BP34" s="87">
        <v>936</v>
      </c>
      <c r="BQ34" s="86" t="s">
        <v>2</v>
      </c>
      <c r="BR34" s="86" t="s">
        <v>37</v>
      </c>
      <c r="BS34" s="87">
        <v>2016</v>
      </c>
      <c r="BU34" s="86" t="s">
        <v>91</v>
      </c>
      <c r="BV34" s="87">
        <v>936</v>
      </c>
      <c r="BW34" s="86" t="s">
        <v>2</v>
      </c>
      <c r="BX34" s="86" t="s">
        <v>37</v>
      </c>
      <c r="BY34" s="87">
        <v>2017</v>
      </c>
    </row>
    <row r="35" spans="19:77" ht="23.25" x14ac:dyDescent="0.25">
      <c r="S35" s="32" t="s">
        <v>49</v>
      </c>
      <c r="T35" s="33">
        <v>836</v>
      </c>
      <c r="U35" s="34" t="s">
        <v>2</v>
      </c>
      <c r="V35" s="32" t="s">
        <v>2</v>
      </c>
      <c r="W35" s="37">
        <v>2008</v>
      </c>
      <c r="Y35" s="39" t="s">
        <v>48</v>
      </c>
      <c r="Z35" s="40">
        <v>840</v>
      </c>
      <c r="AA35" s="41" t="s">
        <v>2</v>
      </c>
      <c r="AB35" s="39" t="s">
        <v>2</v>
      </c>
      <c r="AC35" s="46">
        <v>2009</v>
      </c>
      <c r="AW35" s="71" t="s">
        <v>47</v>
      </c>
      <c r="AX35" s="72">
        <v>837</v>
      </c>
      <c r="AY35" s="71" t="s">
        <v>2</v>
      </c>
      <c r="AZ35" s="73" t="s">
        <v>7</v>
      </c>
      <c r="BA35" s="75">
        <v>2013</v>
      </c>
      <c r="BC35" s="77" t="s">
        <v>78</v>
      </c>
      <c r="BD35" s="78">
        <v>838</v>
      </c>
      <c r="BE35" s="77">
        <v>93557089</v>
      </c>
      <c r="BF35" s="77" t="s">
        <v>37</v>
      </c>
      <c r="BG35" s="81">
        <v>2014</v>
      </c>
      <c r="BI35" s="83" t="s">
        <v>78</v>
      </c>
      <c r="BJ35" s="84">
        <v>838</v>
      </c>
      <c r="BK35" s="83">
        <v>102954014</v>
      </c>
      <c r="BL35" s="83" t="s">
        <v>37</v>
      </c>
      <c r="BM35" s="84">
        <v>2015</v>
      </c>
      <c r="BO35" s="86" t="s">
        <v>80</v>
      </c>
      <c r="BP35" s="87">
        <v>937</v>
      </c>
      <c r="BQ35" s="86" t="s">
        <v>2</v>
      </c>
      <c r="BR35" s="86" t="s">
        <v>37</v>
      </c>
      <c r="BS35" s="87">
        <v>2016</v>
      </c>
      <c r="BU35" s="86" t="s">
        <v>80</v>
      </c>
      <c r="BV35" s="87">
        <v>937</v>
      </c>
      <c r="BW35" s="86" t="s">
        <v>2</v>
      </c>
      <c r="BX35" s="86" t="s">
        <v>37</v>
      </c>
      <c r="BY35" s="87">
        <v>2017</v>
      </c>
    </row>
    <row r="36" spans="19:77" ht="23.25" x14ac:dyDescent="0.25">
      <c r="S36" s="32" t="s">
        <v>24</v>
      </c>
      <c r="T36" s="33">
        <v>320</v>
      </c>
      <c r="U36" s="34" t="s">
        <v>2</v>
      </c>
      <c r="V36" s="32" t="s">
        <v>2</v>
      </c>
      <c r="W36" s="37">
        <v>2008</v>
      </c>
      <c r="Y36" s="39" t="s">
        <v>49</v>
      </c>
      <c r="Z36" s="40">
        <v>836</v>
      </c>
      <c r="AA36" s="41" t="s">
        <v>2</v>
      </c>
      <c r="AB36" s="39" t="s">
        <v>2</v>
      </c>
      <c r="AC36" s="46">
        <v>2009</v>
      </c>
      <c r="AW36" s="71" t="s">
        <v>36</v>
      </c>
      <c r="AX36" s="72">
        <v>820</v>
      </c>
      <c r="AY36" s="71" t="s">
        <v>2</v>
      </c>
      <c r="AZ36" s="73" t="s">
        <v>7</v>
      </c>
      <c r="BA36" s="75">
        <v>2013</v>
      </c>
      <c r="BC36" s="77" t="s">
        <v>79</v>
      </c>
      <c r="BD36" s="78">
        <v>936</v>
      </c>
      <c r="BE36" s="77" t="s">
        <v>2</v>
      </c>
      <c r="BF36" s="77" t="s">
        <v>37</v>
      </c>
      <c r="BG36" s="81">
        <v>2014</v>
      </c>
      <c r="BI36" s="83" t="s">
        <v>79</v>
      </c>
      <c r="BJ36" s="84">
        <v>936</v>
      </c>
      <c r="BK36" s="83" t="s">
        <v>2</v>
      </c>
      <c r="BL36" s="83" t="s">
        <v>37</v>
      </c>
      <c r="BM36" s="84">
        <v>2015</v>
      </c>
      <c r="BO36" s="86" t="s">
        <v>83</v>
      </c>
      <c r="BP36" s="87">
        <v>845</v>
      </c>
      <c r="BQ36" s="86" t="s">
        <v>2</v>
      </c>
      <c r="BR36" s="86" t="s">
        <v>2</v>
      </c>
      <c r="BS36" s="87">
        <v>2016</v>
      </c>
      <c r="BU36" s="86" t="s">
        <v>92</v>
      </c>
      <c r="BV36" s="87">
        <v>845</v>
      </c>
      <c r="BW36" s="86" t="s">
        <v>2</v>
      </c>
      <c r="BX36" s="86" t="s">
        <v>2</v>
      </c>
      <c r="BY36" s="87">
        <v>2017</v>
      </c>
    </row>
    <row r="37" spans="19:77" x14ac:dyDescent="0.25">
      <c r="S37" s="32" t="s">
        <v>38</v>
      </c>
      <c r="T37" s="33">
        <v>828</v>
      </c>
      <c r="U37" s="34" t="s">
        <v>2</v>
      </c>
      <c r="V37" s="35" t="s">
        <v>4</v>
      </c>
      <c r="W37" s="37">
        <v>2008</v>
      </c>
      <c r="Y37" s="39" t="s">
        <v>24</v>
      </c>
      <c r="Z37" s="40">
        <v>320</v>
      </c>
      <c r="AA37" s="41" t="s">
        <v>2</v>
      </c>
      <c r="AB37" s="39" t="s">
        <v>2</v>
      </c>
      <c r="AC37" s="46">
        <v>2009</v>
      </c>
      <c r="AW37" s="71" t="s">
        <v>25</v>
      </c>
      <c r="AX37" s="72">
        <v>228</v>
      </c>
      <c r="AY37" s="71" t="s">
        <v>2</v>
      </c>
      <c r="AZ37" s="73" t="s">
        <v>21</v>
      </c>
      <c r="BA37" s="75">
        <v>2013</v>
      </c>
      <c r="BC37" s="77" t="s">
        <v>80</v>
      </c>
      <c r="BD37" s="78">
        <v>937</v>
      </c>
      <c r="BE37" s="77" t="s">
        <v>2</v>
      </c>
      <c r="BF37" s="77" t="s">
        <v>37</v>
      </c>
      <c r="BG37" s="81">
        <v>2014</v>
      </c>
      <c r="BI37" s="83" t="s">
        <v>80</v>
      </c>
      <c r="BJ37" s="84">
        <v>937</v>
      </c>
      <c r="BK37" s="83" t="s">
        <v>2</v>
      </c>
      <c r="BL37" s="83" t="s">
        <v>37</v>
      </c>
      <c r="BM37" s="84">
        <v>2015</v>
      </c>
      <c r="BO37" s="86" t="s">
        <v>34</v>
      </c>
      <c r="BP37" s="87">
        <v>818</v>
      </c>
      <c r="BQ37" s="86" t="s">
        <v>2</v>
      </c>
      <c r="BR37" s="88" t="s">
        <v>4</v>
      </c>
      <c r="BS37" s="87">
        <v>2016</v>
      </c>
      <c r="BU37" s="86" t="s">
        <v>34</v>
      </c>
      <c r="BV37" s="87">
        <v>818</v>
      </c>
      <c r="BW37" s="86" t="s">
        <v>2</v>
      </c>
      <c r="BX37" s="88" t="s">
        <v>4</v>
      </c>
      <c r="BY37" s="87">
        <v>2017</v>
      </c>
    </row>
    <row r="38" spans="19:77" ht="23.25" x14ac:dyDescent="0.25">
      <c r="Y38" s="39" t="s">
        <v>38</v>
      </c>
      <c r="Z38" s="40">
        <v>828</v>
      </c>
      <c r="AA38" s="41" t="s">
        <v>2</v>
      </c>
      <c r="AB38" s="42" t="s">
        <v>4</v>
      </c>
      <c r="AC38" s="46">
        <v>2009</v>
      </c>
      <c r="AW38" s="71" t="s">
        <v>48</v>
      </c>
      <c r="AX38" s="72">
        <v>840</v>
      </c>
      <c r="AY38" s="71" t="s">
        <v>2</v>
      </c>
      <c r="AZ38" s="73" t="s">
        <v>21</v>
      </c>
      <c r="BA38" s="75">
        <v>2013</v>
      </c>
      <c r="BC38" s="77" t="s">
        <v>54</v>
      </c>
      <c r="BD38" s="78">
        <v>845</v>
      </c>
      <c r="BE38" s="77" t="s">
        <v>2</v>
      </c>
      <c r="BF38" s="77" t="s">
        <v>2</v>
      </c>
      <c r="BG38" s="81">
        <v>2014</v>
      </c>
      <c r="BI38" s="83" t="s">
        <v>54</v>
      </c>
      <c r="BJ38" s="84">
        <v>845</v>
      </c>
      <c r="BK38" s="83" t="s">
        <v>2</v>
      </c>
      <c r="BL38" s="83" t="s">
        <v>2</v>
      </c>
      <c r="BM38" s="84">
        <v>2015</v>
      </c>
      <c r="BO38" s="86" t="s">
        <v>45</v>
      </c>
      <c r="BP38" s="87">
        <v>842</v>
      </c>
      <c r="BQ38" s="86" t="s">
        <v>2</v>
      </c>
      <c r="BR38" s="88" t="s">
        <v>7</v>
      </c>
      <c r="BS38" s="87">
        <v>2016</v>
      </c>
      <c r="BU38" s="86" t="s">
        <v>45</v>
      </c>
      <c r="BV38" s="87">
        <v>842</v>
      </c>
      <c r="BW38" s="86" t="s">
        <v>2</v>
      </c>
      <c r="BX38" s="88" t="s">
        <v>7</v>
      </c>
      <c r="BY38" s="87">
        <v>2017</v>
      </c>
    </row>
    <row r="39" spans="19:77" ht="23.25" x14ac:dyDescent="0.25">
      <c r="Y39" s="39" t="s">
        <v>39</v>
      </c>
      <c r="Z39" s="40">
        <v>830</v>
      </c>
      <c r="AA39" s="41" t="s">
        <v>2</v>
      </c>
      <c r="AB39" s="42" t="s">
        <v>7</v>
      </c>
      <c r="AC39" s="46">
        <v>2009</v>
      </c>
      <c r="AW39" s="71" t="s">
        <v>49</v>
      </c>
      <c r="AX39" s="72">
        <v>836</v>
      </c>
      <c r="AY39" s="71" t="s">
        <v>2</v>
      </c>
      <c r="AZ39" s="71" t="s">
        <v>2</v>
      </c>
      <c r="BA39" s="75">
        <v>2013</v>
      </c>
      <c r="BC39" s="77" t="s">
        <v>34</v>
      </c>
      <c r="BD39" s="78">
        <v>818</v>
      </c>
      <c r="BE39" s="77" t="s">
        <v>2</v>
      </c>
      <c r="BF39" s="79" t="s">
        <v>4</v>
      </c>
      <c r="BG39" s="81">
        <v>2014</v>
      </c>
      <c r="BI39" s="83" t="s">
        <v>34</v>
      </c>
      <c r="BJ39" s="84">
        <v>818</v>
      </c>
      <c r="BK39" s="83" t="s">
        <v>2</v>
      </c>
      <c r="BL39" s="85" t="s">
        <v>4</v>
      </c>
      <c r="BM39" s="84">
        <v>2015</v>
      </c>
      <c r="BO39" s="86" t="s">
        <v>84</v>
      </c>
      <c r="BP39" s="87">
        <v>980</v>
      </c>
      <c r="BQ39" s="86" t="s">
        <v>2</v>
      </c>
      <c r="BR39" s="88" t="s">
        <v>4</v>
      </c>
      <c r="BS39" s="87">
        <v>2016</v>
      </c>
      <c r="BU39" s="86" t="s">
        <v>84</v>
      </c>
      <c r="BV39" s="87">
        <v>980</v>
      </c>
      <c r="BW39" s="86" t="s">
        <v>2</v>
      </c>
      <c r="BX39" s="88" t="s">
        <v>4</v>
      </c>
      <c r="BY39" s="87">
        <v>2017</v>
      </c>
    </row>
    <row r="40" spans="19:77" x14ac:dyDescent="0.25">
      <c r="Y40" s="39" t="s">
        <v>55</v>
      </c>
      <c r="Z40" s="40">
        <v>829</v>
      </c>
      <c r="AA40" s="41" t="s">
        <v>2</v>
      </c>
      <c r="AB40" s="43"/>
      <c r="AC40" s="43"/>
      <c r="BC40" s="77" t="s">
        <v>45</v>
      </c>
      <c r="BD40" s="78">
        <v>842</v>
      </c>
      <c r="BE40" s="77" t="s">
        <v>2</v>
      </c>
      <c r="BF40" s="79" t="s">
        <v>7</v>
      </c>
      <c r="BG40" s="81">
        <v>2014</v>
      </c>
      <c r="BI40" s="83" t="s">
        <v>45</v>
      </c>
      <c r="BJ40" s="84">
        <v>842</v>
      </c>
      <c r="BK40" s="83" t="s">
        <v>2</v>
      </c>
      <c r="BL40" s="85" t="s">
        <v>7</v>
      </c>
      <c r="BM40" s="84">
        <v>2015</v>
      </c>
      <c r="BO40" s="86" t="s">
        <v>85</v>
      </c>
      <c r="BP40" s="87">
        <v>981</v>
      </c>
      <c r="BQ40" s="86" t="s">
        <v>2</v>
      </c>
      <c r="BR40" s="88" t="s">
        <v>7</v>
      </c>
      <c r="BS40" s="87">
        <v>2016</v>
      </c>
      <c r="BU40" s="86" t="s">
        <v>85</v>
      </c>
      <c r="BV40" s="87">
        <v>981</v>
      </c>
      <c r="BW40" s="86" t="s">
        <v>2</v>
      </c>
      <c r="BX40" s="88" t="s">
        <v>7</v>
      </c>
      <c r="BY40" s="87">
        <v>2017</v>
      </c>
    </row>
    <row r="41" spans="19:77" x14ac:dyDescent="0.25">
      <c r="Y41" s="44"/>
      <c r="Z41" s="44"/>
      <c r="AA41" s="44"/>
      <c r="AB41" s="44"/>
      <c r="AC41" s="44"/>
      <c r="BC41" s="77" t="s">
        <v>46</v>
      </c>
      <c r="BD41" s="78">
        <v>819</v>
      </c>
      <c r="BE41" s="77" t="s">
        <v>2</v>
      </c>
      <c r="BF41" s="79" t="s">
        <v>4</v>
      </c>
      <c r="BG41" s="81">
        <v>2014</v>
      </c>
      <c r="BI41" s="83" t="s">
        <v>46</v>
      </c>
      <c r="BJ41" s="84">
        <v>819</v>
      </c>
      <c r="BK41" s="83" t="s">
        <v>2</v>
      </c>
      <c r="BL41" s="85" t="s">
        <v>4</v>
      </c>
      <c r="BM41" s="84">
        <v>2015</v>
      </c>
      <c r="BO41" s="86" t="s">
        <v>46</v>
      </c>
      <c r="BP41" s="87">
        <v>819</v>
      </c>
      <c r="BQ41" s="86" t="s">
        <v>2</v>
      </c>
      <c r="BR41" s="88" t="s">
        <v>4</v>
      </c>
      <c r="BS41" s="87">
        <v>2016</v>
      </c>
      <c r="BU41" s="86" t="s">
        <v>46</v>
      </c>
      <c r="BV41" s="87">
        <v>819</v>
      </c>
      <c r="BW41" s="86" t="s">
        <v>2</v>
      </c>
      <c r="BX41" s="88" t="s">
        <v>4</v>
      </c>
      <c r="BY41" s="87">
        <v>2017</v>
      </c>
    </row>
    <row r="42" spans="19:77" x14ac:dyDescent="0.25">
      <c r="BC42" s="77" t="s">
        <v>47</v>
      </c>
      <c r="BD42" s="78">
        <v>837</v>
      </c>
      <c r="BE42" s="77" t="s">
        <v>2</v>
      </c>
      <c r="BF42" s="79" t="s">
        <v>7</v>
      </c>
      <c r="BG42" s="81">
        <v>2014</v>
      </c>
      <c r="BI42" s="83" t="s">
        <v>47</v>
      </c>
      <c r="BJ42" s="84">
        <v>837</v>
      </c>
      <c r="BK42" s="83" t="s">
        <v>2</v>
      </c>
      <c r="BL42" s="85" t="s">
        <v>7</v>
      </c>
      <c r="BM42" s="84">
        <v>2015</v>
      </c>
    </row>
    <row r="43" spans="19:77" x14ac:dyDescent="0.25">
      <c r="BC43" s="77" t="s">
        <v>36</v>
      </c>
      <c r="BD43" s="78">
        <v>820</v>
      </c>
      <c r="BE43" s="77" t="s">
        <v>2</v>
      </c>
      <c r="BF43" s="79" t="s">
        <v>7</v>
      </c>
      <c r="BG43" s="81">
        <v>2014</v>
      </c>
      <c r="BI43" s="83" t="s">
        <v>36</v>
      </c>
      <c r="BJ43" s="84">
        <v>820</v>
      </c>
      <c r="BK43" s="83" t="s">
        <v>2</v>
      </c>
      <c r="BL43" s="85" t="s">
        <v>7</v>
      </c>
      <c r="BM43" s="84">
        <v>2015</v>
      </c>
    </row>
    <row r="44" spans="19:77" x14ac:dyDescent="0.25">
      <c r="BC44" s="77" t="s">
        <v>25</v>
      </c>
      <c r="BD44" s="78">
        <v>228</v>
      </c>
      <c r="BE44" s="77" t="s">
        <v>2</v>
      </c>
      <c r="BF44" s="79" t="s">
        <v>21</v>
      </c>
      <c r="BG44" s="81">
        <v>2014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120"/>
  <sheetViews>
    <sheetView workbookViewId="0">
      <selection activeCell="C4" sqref="C4"/>
    </sheetView>
  </sheetViews>
  <sheetFormatPr baseColWidth="10" defaultRowHeight="15" x14ac:dyDescent="0.25"/>
  <cols>
    <col min="1" max="1" width="84.28515625" customWidth="1"/>
    <col min="2" max="2" width="11.5703125" bestFit="1" customWidth="1"/>
    <col min="3" max="3" width="12.28515625" style="113" bestFit="1" customWidth="1"/>
    <col min="4" max="4" width="2" bestFit="1" customWidth="1"/>
    <col min="5" max="5" width="10.140625" customWidth="1"/>
    <col min="6" max="6" width="45.7109375" bestFit="1" customWidth="1"/>
    <col min="7" max="8" width="11.5703125" bestFit="1" customWidth="1"/>
    <col min="9" max="9" width="2.28515625" bestFit="1" customWidth="1"/>
  </cols>
  <sheetData>
    <row r="1" spans="1:5" x14ac:dyDescent="0.25">
      <c r="A1" s="87" t="s">
        <v>65</v>
      </c>
      <c r="B1" s="87" t="s">
        <v>93</v>
      </c>
      <c r="C1" s="98" t="s">
        <v>94</v>
      </c>
      <c r="D1" s="87"/>
      <c r="E1" s="87" t="s">
        <v>95</v>
      </c>
    </row>
    <row r="2" spans="1:5" hidden="1" x14ac:dyDescent="0.25">
      <c r="A2" s="86" t="s">
        <v>66</v>
      </c>
      <c r="B2" s="87">
        <v>774</v>
      </c>
      <c r="C2" s="99">
        <v>528024090</v>
      </c>
      <c r="D2" s="88" t="s">
        <v>4</v>
      </c>
      <c r="E2" s="87">
        <v>2017</v>
      </c>
    </row>
    <row r="3" spans="1:5" hidden="1" x14ac:dyDescent="0.25">
      <c r="A3" s="86" t="s">
        <v>5</v>
      </c>
      <c r="B3" s="87">
        <v>775</v>
      </c>
      <c r="C3" s="99">
        <v>50822876</v>
      </c>
      <c r="D3" s="88" t="s">
        <v>4</v>
      </c>
      <c r="E3" s="87">
        <v>2017</v>
      </c>
    </row>
    <row r="4" spans="1:5" x14ac:dyDescent="0.25">
      <c r="A4" s="86" t="s">
        <v>8</v>
      </c>
      <c r="B4" s="87">
        <v>225</v>
      </c>
      <c r="C4" s="99">
        <v>570063202</v>
      </c>
      <c r="D4" s="88" t="s">
        <v>4</v>
      </c>
      <c r="E4" s="87">
        <v>2017</v>
      </c>
    </row>
    <row r="5" spans="1:5" hidden="1" x14ac:dyDescent="0.25">
      <c r="A5" s="86" t="s">
        <v>57</v>
      </c>
      <c r="B5" s="87">
        <v>226</v>
      </c>
      <c r="C5" s="99">
        <v>465289259</v>
      </c>
      <c r="D5" s="88" t="s">
        <v>7</v>
      </c>
      <c r="E5" s="87">
        <v>2017</v>
      </c>
    </row>
    <row r="6" spans="1:5" hidden="1" x14ac:dyDescent="0.25">
      <c r="A6" s="86" t="s">
        <v>86</v>
      </c>
      <c r="B6" s="87">
        <v>231</v>
      </c>
      <c r="C6" s="99">
        <v>632798033</v>
      </c>
      <c r="D6" s="88" t="s">
        <v>21</v>
      </c>
      <c r="E6" s="87">
        <v>2017</v>
      </c>
    </row>
    <row r="7" spans="1:5" hidden="1" x14ac:dyDescent="0.25">
      <c r="A7" s="86" t="s">
        <v>88</v>
      </c>
      <c r="B7" s="87">
        <v>318</v>
      </c>
      <c r="C7" s="99">
        <v>50822876</v>
      </c>
      <c r="D7" s="88" t="s">
        <v>21</v>
      </c>
      <c r="E7" s="87">
        <v>2017</v>
      </c>
    </row>
    <row r="8" spans="1:5" ht="23.25" hidden="1" x14ac:dyDescent="0.25">
      <c r="A8" s="86" t="s">
        <v>74</v>
      </c>
      <c r="B8" s="87">
        <v>625</v>
      </c>
      <c r="C8" s="99">
        <v>140266448</v>
      </c>
      <c r="D8" s="86" t="s">
        <v>32</v>
      </c>
      <c r="E8" s="87">
        <v>2017</v>
      </c>
    </row>
    <row r="9" spans="1:5" ht="23.25" hidden="1" x14ac:dyDescent="0.25">
      <c r="A9" s="86" t="s">
        <v>76</v>
      </c>
      <c r="B9" s="87">
        <v>626</v>
      </c>
      <c r="C9" s="99">
        <v>136815168</v>
      </c>
      <c r="D9" s="86" t="s">
        <v>32</v>
      </c>
      <c r="E9" s="87">
        <v>2017</v>
      </c>
    </row>
    <row r="10" spans="1:5" hidden="1" x14ac:dyDescent="0.25">
      <c r="A10" s="86" t="s">
        <v>63</v>
      </c>
      <c r="B10" s="87">
        <v>627</v>
      </c>
      <c r="C10" s="99">
        <v>139532053</v>
      </c>
      <c r="D10" s="86" t="s">
        <v>33</v>
      </c>
      <c r="E10" s="87">
        <v>2017</v>
      </c>
    </row>
    <row r="11" spans="1:5" ht="23.25" hidden="1" x14ac:dyDescent="0.25">
      <c r="A11" s="86" t="s">
        <v>90</v>
      </c>
      <c r="B11" s="87">
        <v>838</v>
      </c>
      <c r="C11" s="99">
        <v>137549563</v>
      </c>
      <c r="D11" s="86" t="s">
        <v>37</v>
      </c>
      <c r="E11" s="87">
        <v>2017</v>
      </c>
    </row>
    <row r="12" spans="1:5" hidden="1" x14ac:dyDescent="0.25">
      <c r="A12" s="86" t="s">
        <v>66</v>
      </c>
      <c r="B12" s="87">
        <v>774</v>
      </c>
      <c r="C12" s="99">
        <v>414780378</v>
      </c>
      <c r="D12" s="88" t="s">
        <v>4</v>
      </c>
      <c r="E12" s="87">
        <v>2016</v>
      </c>
    </row>
    <row r="13" spans="1:5" hidden="1" x14ac:dyDescent="0.25">
      <c r="A13" s="86" t="s">
        <v>5</v>
      </c>
      <c r="B13" s="87">
        <v>775</v>
      </c>
      <c r="C13" s="99">
        <v>49390550</v>
      </c>
      <c r="D13" s="88" t="s">
        <v>4</v>
      </c>
      <c r="E13" s="87">
        <v>2016</v>
      </c>
    </row>
    <row r="14" spans="1:5" x14ac:dyDescent="0.25">
      <c r="A14" s="86" t="s">
        <v>8</v>
      </c>
      <c r="B14" s="87">
        <v>225</v>
      </c>
      <c r="C14" s="99">
        <v>329653365</v>
      </c>
      <c r="D14" s="88" t="s">
        <v>4</v>
      </c>
      <c r="E14" s="87">
        <v>2016</v>
      </c>
    </row>
    <row r="15" spans="1:5" hidden="1" x14ac:dyDescent="0.25">
      <c r="A15" s="86" t="s">
        <v>69</v>
      </c>
      <c r="B15" s="87">
        <v>624</v>
      </c>
      <c r="C15" s="99">
        <v>51979328</v>
      </c>
      <c r="D15" s="88" t="s">
        <v>7</v>
      </c>
      <c r="E15" s="87">
        <v>2016</v>
      </c>
    </row>
    <row r="16" spans="1:5" hidden="1" x14ac:dyDescent="0.25">
      <c r="A16" s="86" t="s">
        <v>57</v>
      </c>
      <c r="B16" s="87">
        <v>226</v>
      </c>
      <c r="C16" s="99">
        <v>179311470</v>
      </c>
      <c r="D16" s="88" t="s">
        <v>7</v>
      </c>
      <c r="E16" s="87">
        <v>2016</v>
      </c>
    </row>
    <row r="17" spans="1:5" hidden="1" x14ac:dyDescent="0.25">
      <c r="A17" s="86" t="s">
        <v>72</v>
      </c>
      <c r="B17" s="87">
        <v>231</v>
      </c>
      <c r="C17" s="99">
        <v>513142945</v>
      </c>
      <c r="D17" s="88" t="s">
        <v>21</v>
      </c>
      <c r="E17" s="87">
        <v>2016</v>
      </c>
    </row>
    <row r="18" spans="1:5" hidden="1" x14ac:dyDescent="0.25">
      <c r="A18" s="86" t="s">
        <v>22</v>
      </c>
      <c r="B18" s="87">
        <v>318</v>
      </c>
      <c r="C18" s="99">
        <v>49390550</v>
      </c>
      <c r="D18" s="88" t="s">
        <v>21</v>
      </c>
      <c r="E18" s="87">
        <v>2016</v>
      </c>
    </row>
    <row r="19" spans="1:5" ht="23.25" hidden="1" x14ac:dyDescent="0.25">
      <c r="A19" s="86" t="s">
        <v>74</v>
      </c>
      <c r="B19" s="87">
        <v>625</v>
      </c>
      <c r="C19" s="99">
        <v>106969221</v>
      </c>
      <c r="D19" s="86" t="s">
        <v>32</v>
      </c>
      <c r="E19" s="87">
        <v>2016</v>
      </c>
    </row>
    <row r="20" spans="1:5" ht="23.25" hidden="1" x14ac:dyDescent="0.25">
      <c r="A20" s="86" t="s">
        <v>76</v>
      </c>
      <c r="B20" s="87">
        <v>626</v>
      </c>
      <c r="C20" s="99">
        <v>74172007</v>
      </c>
      <c r="D20" s="86" t="s">
        <v>32</v>
      </c>
      <c r="E20" s="87">
        <v>2016</v>
      </c>
    </row>
    <row r="21" spans="1:5" hidden="1" x14ac:dyDescent="0.25">
      <c r="A21" s="86" t="s">
        <v>63</v>
      </c>
      <c r="B21" s="87">
        <v>627</v>
      </c>
      <c r="C21" s="99">
        <v>44827867</v>
      </c>
      <c r="D21" s="86" t="s">
        <v>33</v>
      </c>
      <c r="E21" s="87">
        <v>2016</v>
      </c>
    </row>
    <row r="22" spans="1:5" ht="23.25" hidden="1" x14ac:dyDescent="0.25">
      <c r="A22" s="86" t="s">
        <v>78</v>
      </c>
      <c r="B22" s="87">
        <v>838</v>
      </c>
      <c r="C22" s="99">
        <v>136313361</v>
      </c>
      <c r="D22" s="86" t="s">
        <v>37</v>
      </c>
      <c r="E22" s="87">
        <v>2016</v>
      </c>
    </row>
    <row r="23" spans="1:5" hidden="1" x14ac:dyDescent="0.25">
      <c r="A23" s="83" t="s">
        <v>66</v>
      </c>
      <c r="B23" s="84">
        <v>774</v>
      </c>
      <c r="C23" s="100">
        <v>395559385</v>
      </c>
      <c r="D23" s="85" t="s">
        <v>4</v>
      </c>
      <c r="E23" s="84">
        <v>2015</v>
      </c>
    </row>
    <row r="24" spans="1:5" hidden="1" x14ac:dyDescent="0.25">
      <c r="A24" s="83" t="s">
        <v>5</v>
      </c>
      <c r="B24" s="84">
        <v>775</v>
      </c>
      <c r="C24" s="100">
        <v>47536622</v>
      </c>
      <c r="D24" s="85" t="s">
        <v>4</v>
      </c>
      <c r="E24" s="84">
        <v>2015</v>
      </c>
    </row>
    <row r="25" spans="1:5" x14ac:dyDescent="0.25">
      <c r="A25" s="83" t="s">
        <v>8</v>
      </c>
      <c r="B25" s="84">
        <v>225</v>
      </c>
      <c r="C25" s="100">
        <v>210157615</v>
      </c>
      <c r="D25" s="85" t="s">
        <v>4</v>
      </c>
      <c r="E25" s="84">
        <v>2015</v>
      </c>
    </row>
    <row r="26" spans="1:5" hidden="1" x14ac:dyDescent="0.25">
      <c r="A26" s="83" t="s">
        <v>69</v>
      </c>
      <c r="B26" s="84">
        <v>624</v>
      </c>
      <c r="C26" s="100">
        <v>46230144</v>
      </c>
      <c r="D26" s="85" t="s">
        <v>7</v>
      </c>
      <c r="E26" s="84">
        <v>2015</v>
      </c>
    </row>
    <row r="27" spans="1:5" hidden="1" x14ac:dyDescent="0.25">
      <c r="A27" s="83" t="s">
        <v>57</v>
      </c>
      <c r="B27" s="84">
        <v>226</v>
      </c>
      <c r="C27" s="100">
        <v>160275713</v>
      </c>
      <c r="D27" s="85" t="s">
        <v>7</v>
      </c>
      <c r="E27" s="84">
        <v>2015</v>
      </c>
    </row>
    <row r="28" spans="1:5" hidden="1" x14ac:dyDescent="0.25">
      <c r="A28" s="83" t="s">
        <v>72</v>
      </c>
      <c r="B28" s="84">
        <v>231</v>
      </c>
      <c r="C28" s="100">
        <v>399211143</v>
      </c>
      <c r="D28" s="85" t="s">
        <v>21</v>
      </c>
      <c r="E28" s="84">
        <v>2015</v>
      </c>
    </row>
    <row r="29" spans="1:5" hidden="1" x14ac:dyDescent="0.25">
      <c r="A29" s="83" t="s">
        <v>22</v>
      </c>
      <c r="B29" s="84">
        <v>318</v>
      </c>
      <c r="C29" s="100">
        <v>47536622</v>
      </c>
      <c r="D29" s="85" t="s">
        <v>21</v>
      </c>
      <c r="E29" s="84">
        <v>2015</v>
      </c>
    </row>
    <row r="30" spans="1:5" ht="23.25" hidden="1" x14ac:dyDescent="0.25">
      <c r="A30" s="83" t="s">
        <v>74</v>
      </c>
      <c r="B30" s="84">
        <v>625</v>
      </c>
      <c r="C30" s="100">
        <v>98889843</v>
      </c>
      <c r="D30" s="83" t="s">
        <v>32</v>
      </c>
      <c r="E30" s="84">
        <v>2015</v>
      </c>
    </row>
    <row r="31" spans="1:5" ht="23.25" hidden="1" x14ac:dyDescent="0.25">
      <c r="A31" s="83" t="s">
        <v>76</v>
      </c>
      <c r="B31" s="84">
        <v>626</v>
      </c>
      <c r="C31" s="100">
        <v>44133099</v>
      </c>
      <c r="D31" s="83" t="s">
        <v>32</v>
      </c>
      <c r="E31" s="84">
        <v>2015</v>
      </c>
    </row>
    <row r="32" spans="1:5" hidden="1" x14ac:dyDescent="0.25">
      <c r="A32" s="83" t="s">
        <v>63</v>
      </c>
      <c r="B32" s="84">
        <v>627</v>
      </c>
      <c r="C32" s="100">
        <v>40068928</v>
      </c>
      <c r="D32" s="83" t="s">
        <v>33</v>
      </c>
      <c r="E32" s="84">
        <v>2015</v>
      </c>
    </row>
    <row r="33" spans="1:5" ht="23.25" hidden="1" x14ac:dyDescent="0.25">
      <c r="A33" s="83" t="s">
        <v>78</v>
      </c>
      <c r="B33" s="84">
        <v>838</v>
      </c>
      <c r="C33" s="100">
        <v>102954014</v>
      </c>
      <c r="D33" s="83" t="s">
        <v>37</v>
      </c>
      <c r="E33" s="84">
        <v>2015</v>
      </c>
    </row>
    <row r="34" spans="1:5" hidden="1" x14ac:dyDescent="0.25">
      <c r="A34" s="77" t="s">
        <v>66</v>
      </c>
      <c r="B34" s="78">
        <v>774</v>
      </c>
      <c r="C34" s="101">
        <v>279467086</v>
      </c>
      <c r="D34" s="79" t="s">
        <v>4</v>
      </c>
      <c r="E34" s="81">
        <v>2014</v>
      </c>
    </row>
    <row r="35" spans="1:5" hidden="1" x14ac:dyDescent="0.25">
      <c r="A35" s="77" t="s">
        <v>5</v>
      </c>
      <c r="B35" s="78">
        <v>775</v>
      </c>
      <c r="C35" s="101">
        <v>21739631</v>
      </c>
      <c r="D35" s="79" t="s">
        <v>4</v>
      </c>
      <c r="E35" s="81">
        <v>2014</v>
      </c>
    </row>
    <row r="36" spans="1:5" x14ac:dyDescent="0.25">
      <c r="A36" s="77" t="s">
        <v>8</v>
      </c>
      <c r="B36" s="78">
        <v>225</v>
      </c>
      <c r="C36" s="101">
        <v>222358855</v>
      </c>
      <c r="D36" s="79" t="s">
        <v>4</v>
      </c>
      <c r="E36" s="81">
        <v>2014</v>
      </c>
    </row>
    <row r="37" spans="1:5" hidden="1" x14ac:dyDescent="0.25">
      <c r="A37" s="77" t="s">
        <v>69</v>
      </c>
      <c r="B37" s="78">
        <v>624</v>
      </c>
      <c r="C37" s="101">
        <v>21201203</v>
      </c>
      <c r="D37" s="79" t="s">
        <v>7</v>
      </c>
      <c r="E37" s="81">
        <v>2014</v>
      </c>
    </row>
    <row r="38" spans="1:5" hidden="1" x14ac:dyDescent="0.25">
      <c r="A38" s="77" t="s">
        <v>57</v>
      </c>
      <c r="B38" s="78">
        <v>226</v>
      </c>
      <c r="C38" s="101">
        <v>83162849</v>
      </c>
      <c r="D38" s="79" t="s">
        <v>7</v>
      </c>
      <c r="E38" s="81">
        <v>2014</v>
      </c>
    </row>
    <row r="39" spans="1:5" hidden="1" x14ac:dyDescent="0.25">
      <c r="A39" s="77" t="s">
        <v>72</v>
      </c>
      <c r="B39" s="78">
        <v>231</v>
      </c>
      <c r="C39" s="101">
        <v>374228368</v>
      </c>
      <c r="D39" s="79" t="s">
        <v>21</v>
      </c>
      <c r="E39" s="81">
        <v>2014</v>
      </c>
    </row>
    <row r="40" spans="1:5" hidden="1" x14ac:dyDescent="0.25">
      <c r="A40" s="77" t="s">
        <v>22</v>
      </c>
      <c r="B40" s="78">
        <v>318</v>
      </c>
      <c r="C40" s="101">
        <v>44973152</v>
      </c>
      <c r="D40" s="79" t="s">
        <v>21</v>
      </c>
      <c r="E40" s="81">
        <v>2014</v>
      </c>
    </row>
    <row r="41" spans="1:5" ht="23.25" hidden="1" x14ac:dyDescent="0.25">
      <c r="A41" s="77" t="s">
        <v>74</v>
      </c>
      <c r="B41" s="78">
        <v>625</v>
      </c>
      <c r="C41" s="101">
        <v>66547505</v>
      </c>
      <c r="D41" s="77" t="s">
        <v>32</v>
      </c>
      <c r="E41" s="81">
        <v>2014</v>
      </c>
    </row>
    <row r="42" spans="1:5" ht="23.25" hidden="1" x14ac:dyDescent="0.25">
      <c r="A42" s="77" t="s">
        <v>76</v>
      </c>
      <c r="B42" s="78">
        <v>626</v>
      </c>
      <c r="C42" s="101">
        <v>44471771</v>
      </c>
      <c r="D42" s="77" t="s">
        <v>32</v>
      </c>
      <c r="E42" s="81">
        <v>2014</v>
      </c>
    </row>
    <row r="43" spans="1:5" hidden="1" x14ac:dyDescent="0.25">
      <c r="A43" s="77" t="s">
        <v>63</v>
      </c>
      <c r="B43" s="78">
        <v>627</v>
      </c>
      <c r="C43" s="101">
        <v>17462187</v>
      </c>
      <c r="D43" s="77" t="s">
        <v>33</v>
      </c>
      <c r="E43" s="81">
        <v>2014</v>
      </c>
    </row>
    <row r="44" spans="1:5" ht="23.25" hidden="1" x14ac:dyDescent="0.25">
      <c r="A44" s="77" t="s">
        <v>78</v>
      </c>
      <c r="B44" s="78">
        <v>838</v>
      </c>
      <c r="C44" s="101">
        <v>93557089</v>
      </c>
      <c r="D44" s="77" t="s">
        <v>37</v>
      </c>
      <c r="E44" s="81">
        <v>2014</v>
      </c>
    </row>
    <row r="45" spans="1:5" hidden="1" x14ac:dyDescent="0.25">
      <c r="A45" s="71" t="s">
        <v>3</v>
      </c>
      <c r="B45" s="72">
        <v>774</v>
      </c>
      <c r="C45" s="102">
        <v>199529845</v>
      </c>
      <c r="D45" s="73" t="s">
        <v>4</v>
      </c>
      <c r="E45" s="75">
        <v>2013</v>
      </c>
    </row>
    <row r="46" spans="1:5" hidden="1" x14ac:dyDescent="0.25">
      <c r="A46" s="71" t="s">
        <v>5</v>
      </c>
      <c r="B46" s="72">
        <v>775</v>
      </c>
      <c r="C46" s="102">
        <v>29570598</v>
      </c>
      <c r="D46" s="73" t="s">
        <v>4</v>
      </c>
      <c r="E46" s="75">
        <v>2013</v>
      </c>
    </row>
    <row r="47" spans="1:5" x14ac:dyDescent="0.25">
      <c r="A47" s="71" t="s">
        <v>8</v>
      </c>
      <c r="B47" s="72">
        <v>225</v>
      </c>
      <c r="C47" s="102">
        <v>104234037</v>
      </c>
      <c r="D47" s="73" t="s">
        <v>4</v>
      </c>
      <c r="E47" s="75">
        <v>2013</v>
      </c>
    </row>
    <row r="48" spans="1:5" hidden="1" x14ac:dyDescent="0.25">
      <c r="A48" s="71" t="s">
        <v>10</v>
      </c>
      <c r="B48" s="72">
        <v>623</v>
      </c>
      <c r="C48" s="102">
        <v>29187296</v>
      </c>
      <c r="D48" s="73" t="s">
        <v>7</v>
      </c>
      <c r="E48" s="75">
        <v>2013</v>
      </c>
    </row>
    <row r="49" spans="1:5" hidden="1" x14ac:dyDescent="0.25">
      <c r="A49" s="71" t="s">
        <v>57</v>
      </c>
      <c r="B49" s="72">
        <v>226</v>
      </c>
      <c r="C49" s="102">
        <v>10000000</v>
      </c>
      <c r="D49" s="73" t="s">
        <v>7</v>
      </c>
      <c r="E49" s="75">
        <v>2013</v>
      </c>
    </row>
    <row r="50" spans="1:5" hidden="1" x14ac:dyDescent="0.25">
      <c r="A50" s="71" t="s">
        <v>20</v>
      </c>
      <c r="B50" s="72">
        <v>231</v>
      </c>
      <c r="C50" s="102">
        <v>243729779</v>
      </c>
      <c r="D50" s="73" t="s">
        <v>21</v>
      </c>
      <c r="E50" s="75">
        <v>2013</v>
      </c>
    </row>
    <row r="51" spans="1:5" hidden="1" x14ac:dyDescent="0.25">
      <c r="A51" s="71" t="s">
        <v>22</v>
      </c>
      <c r="B51" s="72">
        <v>318</v>
      </c>
      <c r="C51" s="102">
        <v>50417405</v>
      </c>
      <c r="D51" s="73" t="s">
        <v>21</v>
      </c>
      <c r="E51" s="75">
        <v>2013</v>
      </c>
    </row>
    <row r="52" spans="1:5" ht="23.25" hidden="1" x14ac:dyDescent="0.25">
      <c r="A52" s="71" t="s">
        <v>58</v>
      </c>
      <c r="B52" s="72">
        <v>625</v>
      </c>
      <c r="C52" s="102">
        <v>46189183</v>
      </c>
      <c r="D52" s="71" t="s">
        <v>32</v>
      </c>
      <c r="E52" s="75">
        <v>2013</v>
      </c>
    </row>
    <row r="53" spans="1:5" ht="23.25" hidden="1" x14ac:dyDescent="0.25">
      <c r="A53" s="71" t="s">
        <v>27</v>
      </c>
      <c r="B53" s="72">
        <v>626</v>
      </c>
      <c r="C53" s="102">
        <v>20846807</v>
      </c>
      <c r="D53" s="71" t="s">
        <v>32</v>
      </c>
      <c r="E53" s="75">
        <v>2013</v>
      </c>
    </row>
    <row r="54" spans="1:5" hidden="1" x14ac:dyDescent="0.25">
      <c r="A54" s="71" t="s">
        <v>63</v>
      </c>
      <c r="B54" s="72">
        <v>627</v>
      </c>
      <c r="C54" s="102">
        <v>9345016</v>
      </c>
      <c r="D54" s="71" t="s">
        <v>33</v>
      </c>
      <c r="E54" s="75">
        <v>2013</v>
      </c>
    </row>
    <row r="55" spans="1:5" ht="23.25" hidden="1" x14ac:dyDescent="0.25">
      <c r="A55" s="71" t="s">
        <v>62</v>
      </c>
      <c r="B55" s="72">
        <v>838</v>
      </c>
      <c r="C55" s="102">
        <v>57690974</v>
      </c>
      <c r="D55" s="71" t="s">
        <v>37</v>
      </c>
      <c r="E55" s="75">
        <v>2013</v>
      </c>
    </row>
    <row r="56" spans="1:5" hidden="1" x14ac:dyDescent="0.25">
      <c r="A56" s="62" t="s">
        <v>3</v>
      </c>
      <c r="B56" s="63">
        <v>774</v>
      </c>
      <c r="C56" s="103">
        <v>119240297</v>
      </c>
      <c r="D56" s="64" t="s">
        <v>4</v>
      </c>
      <c r="E56" s="68">
        <v>2012</v>
      </c>
    </row>
    <row r="57" spans="1:5" hidden="1" x14ac:dyDescent="0.25">
      <c r="A57" s="62" t="s">
        <v>5</v>
      </c>
      <c r="B57" s="63">
        <v>775</v>
      </c>
      <c r="C57" s="103">
        <v>7800325</v>
      </c>
      <c r="D57" s="64" t="s">
        <v>4</v>
      </c>
      <c r="E57" s="68">
        <v>2012</v>
      </c>
    </row>
    <row r="58" spans="1:5" x14ac:dyDescent="0.25">
      <c r="A58" s="62" t="s">
        <v>8</v>
      </c>
      <c r="B58" s="63">
        <v>225</v>
      </c>
      <c r="C58" s="103">
        <v>144634767</v>
      </c>
      <c r="D58" s="64" t="s">
        <v>4</v>
      </c>
      <c r="E58" s="68">
        <v>2012</v>
      </c>
    </row>
    <row r="59" spans="1:5" hidden="1" x14ac:dyDescent="0.25">
      <c r="A59" s="62" t="s">
        <v>10</v>
      </c>
      <c r="B59" s="63">
        <v>623</v>
      </c>
      <c r="C59" s="103">
        <v>8109965</v>
      </c>
      <c r="D59" s="64" t="s">
        <v>7</v>
      </c>
      <c r="E59" s="68">
        <v>2012</v>
      </c>
    </row>
    <row r="60" spans="1:5" hidden="1" x14ac:dyDescent="0.25">
      <c r="A60" s="62" t="s">
        <v>57</v>
      </c>
      <c r="B60" s="63">
        <v>226</v>
      </c>
      <c r="C60" s="103">
        <v>39177135</v>
      </c>
      <c r="D60" s="64" t="s">
        <v>7</v>
      </c>
      <c r="E60" s="68">
        <v>2012</v>
      </c>
    </row>
    <row r="61" spans="1:5" hidden="1" x14ac:dyDescent="0.25">
      <c r="A61" s="62" t="s">
        <v>20</v>
      </c>
      <c r="B61" s="63">
        <v>231</v>
      </c>
      <c r="C61" s="103">
        <v>195425901</v>
      </c>
      <c r="D61" s="64" t="s">
        <v>21</v>
      </c>
      <c r="E61" s="68">
        <v>2012</v>
      </c>
    </row>
    <row r="62" spans="1:5" hidden="1" x14ac:dyDescent="0.25">
      <c r="A62" s="62" t="s">
        <v>22</v>
      </c>
      <c r="B62" s="63">
        <v>318</v>
      </c>
      <c r="C62" s="103">
        <v>28962388</v>
      </c>
      <c r="D62" s="64" t="s">
        <v>21</v>
      </c>
      <c r="E62" s="68">
        <v>2012</v>
      </c>
    </row>
    <row r="63" spans="1:5" ht="23.25" hidden="1" x14ac:dyDescent="0.25">
      <c r="A63" s="62" t="s">
        <v>58</v>
      </c>
      <c r="B63" s="63">
        <v>625</v>
      </c>
      <c r="C63" s="103">
        <v>24242173</v>
      </c>
      <c r="D63" s="62" t="s">
        <v>32</v>
      </c>
      <c r="E63" s="68">
        <v>2012</v>
      </c>
    </row>
    <row r="64" spans="1:5" ht="23.25" hidden="1" x14ac:dyDescent="0.25">
      <c r="A64" s="62" t="s">
        <v>27</v>
      </c>
      <c r="B64" s="63">
        <v>626</v>
      </c>
      <c r="C64" s="103">
        <v>28926953</v>
      </c>
      <c r="D64" s="62" t="s">
        <v>32</v>
      </c>
      <c r="E64" s="68">
        <v>2012</v>
      </c>
    </row>
    <row r="65" spans="1:5" hidden="1" x14ac:dyDescent="0.25">
      <c r="A65" s="62" t="s">
        <v>28</v>
      </c>
      <c r="B65" s="63">
        <v>627</v>
      </c>
      <c r="C65" s="103">
        <v>7929964</v>
      </c>
      <c r="D65" s="62" t="s">
        <v>33</v>
      </c>
      <c r="E65" s="68">
        <v>2012</v>
      </c>
    </row>
    <row r="66" spans="1:5" ht="23.25" hidden="1" x14ac:dyDescent="0.25">
      <c r="A66" s="62" t="s">
        <v>62</v>
      </c>
      <c r="B66" s="63">
        <v>838</v>
      </c>
      <c r="C66" s="103">
        <v>45239162</v>
      </c>
      <c r="D66" s="62" t="s">
        <v>37</v>
      </c>
      <c r="E66" s="68">
        <v>2012</v>
      </c>
    </row>
    <row r="67" spans="1:5" hidden="1" x14ac:dyDescent="0.25">
      <c r="A67" s="55" t="s">
        <v>3</v>
      </c>
      <c r="B67" s="56">
        <v>774</v>
      </c>
      <c r="C67" s="104">
        <v>86498494</v>
      </c>
      <c r="D67" s="58" t="s">
        <v>4</v>
      </c>
      <c r="E67" s="69">
        <v>2011</v>
      </c>
    </row>
    <row r="68" spans="1:5" hidden="1" x14ac:dyDescent="0.25">
      <c r="A68" s="55" t="s">
        <v>5</v>
      </c>
      <c r="B68" s="56">
        <v>775</v>
      </c>
      <c r="C68" s="104">
        <v>15193526</v>
      </c>
      <c r="D68" s="58" t="s">
        <v>4</v>
      </c>
      <c r="E68" s="69">
        <v>2011</v>
      </c>
    </row>
    <row r="69" spans="1:5" x14ac:dyDescent="0.25">
      <c r="A69" s="55" t="s">
        <v>8</v>
      </c>
      <c r="B69" s="56">
        <v>225</v>
      </c>
      <c r="C69" s="104">
        <v>45077166</v>
      </c>
      <c r="D69" s="58" t="s">
        <v>4</v>
      </c>
      <c r="E69" s="69">
        <v>2011</v>
      </c>
    </row>
    <row r="70" spans="1:5" hidden="1" x14ac:dyDescent="0.25">
      <c r="A70" s="55" t="s">
        <v>11</v>
      </c>
      <c r="B70" s="56">
        <v>624</v>
      </c>
      <c r="C70" s="104">
        <v>8405403</v>
      </c>
      <c r="D70" s="58" t="s">
        <v>7</v>
      </c>
      <c r="E70" s="69">
        <v>2011</v>
      </c>
    </row>
    <row r="71" spans="1:5" hidden="1" x14ac:dyDescent="0.25">
      <c r="A71" s="55" t="s">
        <v>57</v>
      </c>
      <c r="B71" s="56">
        <v>226</v>
      </c>
      <c r="C71" s="104">
        <v>16091771</v>
      </c>
      <c r="D71" s="58" t="s">
        <v>7</v>
      </c>
      <c r="E71" s="69">
        <v>2011</v>
      </c>
    </row>
    <row r="72" spans="1:5" hidden="1" x14ac:dyDescent="0.25">
      <c r="A72" s="55" t="s">
        <v>20</v>
      </c>
      <c r="B72" s="56">
        <v>231</v>
      </c>
      <c r="C72" s="104">
        <v>106372803</v>
      </c>
      <c r="D72" s="58" t="s">
        <v>21</v>
      </c>
      <c r="E72" s="69">
        <v>2011</v>
      </c>
    </row>
    <row r="73" spans="1:5" hidden="1" x14ac:dyDescent="0.25">
      <c r="A73" s="55" t="s">
        <v>22</v>
      </c>
      <c r="B73" s="56">
        <v>318</v>
      </c>
      <c r="C73" s="104">
        <v>15899209</v>
      </c>
      <c r="D73" s="58" t="s">
        <v>21</v>
      </c>
      <c r="E73" s="69">
        <v>2011</v>
      </c>
    </row>
    <row r="74" spans="1:5" ht="23.25" hidden="1" x14ac:dyDescent="0.25">
      <c r="A74" s="55" t="s">
        <v>58</v>
      </c>
      <c r="B74" s="56">
        <v>625</v>
      </c>
      <c r="C74" s="104">
        <v>17716540</v>
      </c>
      <c r="D74" s="55" t="s">
        <v>32</v>
      </c>
      <c r="E74" s="69">
        <v>2011</v>
      </c>
    </row>
    <row r="75" spans="1:5" ht="23.25" hidden="1" x14ac:dyDescent="0.25">
      <c r="A75" s="55" t="s">
        <v>27</v>
      </c>
      <c r="B75" s="56">
        <v>626</v>
      </c>
      <c r="C75" s="104">
        <v>7663118</v>
      </c>
      <c r="D75" s="55" t="s">
        <v>32</v>
      </c>
      <c r="E75" s="69">
        <v>2011</v>
      </c>
    </row>
    <row r="76" spans="1:5" hidden="1" x14ac:dyDescent="0.25">
      <c r="A76" s="55" t="s">
        <v>28</v>
      </c>
      <c r="B76" s="56">
        <v>627</v>
      </c>
      <c r="C76" s="104">
        <v>3592478</v>
      </c>
      <c r="D76" s="55" t="s">
        <v>33</v>
      </c>
      <c r="E76" s="69">
        <v>2011</v>
      </c>
    </row>
    <row r="77" spans="1:5" ht="23.25" hidden="1" x14ac:dyDescent="0.25">
      <c r="A77" s="55" t="s">
        <v>60</v>
      </c>
      <c r="B77" s="56">
        <v>838</v>
      </c>
      <c r="C77" s="104">
        <v>21787180</v>
      </c>
      <c r="D77" s="55" t="s">
        <v>37</v>
      </c>
      <c r="E77" s="69">
        <v>2011</v>
      </c>
    </row>
    <row r="78" spans="1:5" hidden="1" x14ac:dyDescent="0.25">
      <c r="A78" s="48" t="s">
        <v>3</v>
      </c>
      <c r="B78" s="49">
        <v>774</v>
      </c>
      <c r="C78" s="105">
        <v>69088108</v>
      </c>
      <c r="D78" s="51" t="s">
        <v>4</v>
      </c>
      <c r="E78" s="70">
        <v>2010</v>
      </c>
    </row>
    <row r="79" spans="1:5" hidden="1" x14ac:dyDescent="0.25">
      <c r="A79" s="48" t="s">
        <v>5</v>
      </c>
      <c r="B79" s="49">
        <v>775</v>
      </c>
      <c r="C79" s="105">
        <v>8001938</v>
      </c>
      <c r="D79" s="51" t="s">
        <v>4</v>
      </c>
      <c r="E79" s="70">
        <v>2010</v>
      </c>
    </row>
    <row r="80" spans="1:5" x14ac:dyDescent="0.25">
      <c r="A80" s="48" t="s">
        <v>8</v>
      </c>
      <c r="B80" s="49">
        <v>225</v>
      </c>
      <c r="C80" s="105">
        <v>40123620</v>
      </c>
      <c r="D80" s="51" t="s">
        <v>4</v>
      </c>
      <c r="E80" s="70">
        <v>2010</v>
      </c>
    </row>
    <row r="81" spans="1:5" hidden="1" x14ac:dyDescent="0.25">
      <c r="A81" s="48" t="s">
        <v>10</v>
      </c>
      <c r="B81" s="49">
        <v>623</v>
      </c>
      <c r="C81" s="105">
        <v>8001938</v>
      </c>
      <c r="D81" s="51" t="s">
        <v>7</v>
      </c>
      <c r="E81" s="70">
        <v>2010</v>
      </c>
    </row>
    <row r="82" spans="1:5" hidden="1" x14ac:dyDescent="0.25">
      <c r="A82" s="48" t="s">
        <v>19</v>
      </c>
      <c r="B82" s="49">
        <v>226</v>
      </c>
      <c r="C82" s="105">
        <v>10000000</v>
      </c>
      <c r="D82" s="51" t="s">
        <v>7</v>
      </c>
      <c r="E82" s="70">
        <v>2010</v>
      </c>
    </row>
    <row r="83" spans="1:5" hidden="1" x14ac:dyDescent="0.25">
      <c r="A83" s="48" t="s">
        <v>20</v>
      </c>
      <c r="B83" s="49">
        <v>231</v>
      </c>
      <c r="C83" s="105">
        <v>92390713</v>
      </c>
      <c r="D83" s="51" t="s">
        <v>21</v>
      </c>
      <c r="E83" s="70">
        <v>2010</v>
      </c>
    </row>
    <row r="84" spans="1:5" hidden="1" x14ac:dyDescent="0.25">
      <c r="A84" s="48" t="s">
        <v>22</v>
      </c>
      <c r="B84" s="49">
        <v>318</v>
      </c>
      <c r="C84" s="105">
        <v>6821015</v>
      </c>
      <c r="D84" s="51" t="s">
        <v>21</v>
      </c>
      <c r="E84" s="70">
        <v>2010</v>
      </c>
    </row>
    <row r="85" spans="1:5" ht="23.25" hidden="1" x14ac:dyDescent="0.25">
      <c r="A85" s="48" t="s">
        <v>26</v>
      </c>
      <c r="B85" s="49">
        <v>625</v>
      </c>
      <c r="C85" s="105">
        <v>13981055</v>
      </c>
      <c r="D85" s="48" t="s">
        <v>32</v>
      </c>
      <c r="E85" s="70">
        <v>2010</v>
      </c>
    </row>
    <row r="86" spans="1:5" ht="23.25" hidden="1" x14ac:dyDescent="0.25">
      <c r="A86" s="48" t="s">
        <v>27</v>
      </c>
      <c r="B86" s="49">
        <v>626</v>
      </c>
      <c r="C86" s="105">
        <v>6821015</v>
      </c>
      <c r="D86" s="48" t="s">
        <v>32</v>
      </c>
      <c r="E86" s="70">
        <v>2010</v>
      </c>
    </row>
    <row r="87" spans="1:5" hidden="1" x14ac:dyDescent="0.25">
      <c r="A87" s="48" t="s">
        <v>28</v>
      </c>
      <c r="B87" s="49">
        <v>627</v>
      </c>
      <c r="C87" s="105">
        <v>2048193</v>
      </c>
      <c r="D87" s="48" t="s">
        <v>33</v>
      </c>
      <c r="E87" s="70">
        <v>2010</v>
      </c>
    </row>
    <row r="88" spans="1:5" ht="23.25" hidden="1" x14ac:dyDescent="0.25">
      <c r="A88" s="48" t="s">
        <v>53</v>
      </c>
      <c r="B88" s="49">
        <v>838</v>
      </c>
      <c r="C88" s="105">
        <v>18753877</v>
      </c>
      <c r="D88" s="48" t="s">
        <v>37</v>
      </c>
      <c r="E88" s="70">
        <v>2010</v>
      </c>
    </row>
    <row r="89" spans="1:5" hidden="1" x14ac:dyDescent="0.25">
      <c r="A89" s="39" t="s">
        <v>3</v>
      </c>
      <c r="B89" s="40">
        <v>774</v>
      </c>
      <c r="C89" s="106">
        <v>48680616</v>
      </c>
      <c r="D89" s="42" t="s">
        <v>4</v>
      </c>
      <c r="E89" s="46">
        <v>2009</v>
      </c>
    </row>
    <row r="90" spans="1:5" x14ac:dyDescent="0.25">
      <c r="A90" s="39" t="s">
        <v>8</v>
      </c>
      <c r="B90" s="40">
        <v>225</v>
      </c>
      <c r="C90" s="106">
        <v>47070221</v>
      </c>
      <c r="D90" s="42" t="s">
        <v>4</v>
      </c>
      <c r="E90" s="46">
        <v>2009</v>
      </c>
    </row>
    <row r="91" spans="1:5" hidden="1" x14ac:dyDescent="0.25">
      <c r="A91" s="39" t="s">
        <v>11</v>
      </c>
      <c r="B91" s="40">
        <v>624</v>
      </c>
      <c r="C91" s="106">
        <v>7429741</v>
      </c>
      <c r="D91" s="42" t="s">
        <v>7</v>
      </c>
      <c r="E91" s="46">
        <v>2009</v>
      </c>
    </row>
    <row r="92" spans="1:5" hidden="1" x14ac:dyDescent="0.25">
      <c r="A92" s="39" t="s">
        <v>19</v>
      </c>
      <c r="B92" s="40">
        <v>226</v>
      </c>
      <c r="C92" s="106">
        <v>11231050</v>
      </c>
      <c r="D92" s="42" t="s">
        <v>7</v>
      </c>
      <c r="E92" s="46">
        <v>2009</v>
      </c>
    </row>
    <row r="93" spans="1:5" hidden="1" x14ac:dyDescent="0.25">
      <c r="A93" s="39" t="s">
        <v>20</v>
      </c>
      <c r="B93" s="40">
        <v>231</v>
      </c>
      <c r="C93" s="106">
        <v>69088108</v>
      </c>
      <c r="D93" s="42" t="s">
        <v>21</v>
      </c>
      <c r="E93" s="46">
        <v>2009</v>
      </c>
    </row>
    <row r="94" spans="1:5" hidden="1" x14ac:dyDescent="0.25">
      <c r="A94" s="39" t="s">
        <v>22</v>
      </c>
      <c r="B94" s="40">
        <v>318</v>
      </c>
      <c r="C94" s="106">
        <v>8001938</v>
      </c>
      <c r="D94" s="42" t="s">
        <v>21</v>
      </c>
      <c r="E94" s="46">
        <v>2009</v>
      </c>
    </row>
    <row r="95" spans="1:5" ht="23.25" hidden="1" x14ac:dyDescent="0.25">
      <c r="A95" s="39" t="s">
        <v>26</v>
      </c>
      <c r="B95" s="40">
        <v>625</v>
      </c>
      <c r="C95" s="106">
        <v>5979117</v>
      </c>
      <c r="D95" s="39" t="s">
        <v>32</v>
      </c>
      <c r="E95" s="46">
        <v>2009</v>
      </c>
    </row>
    <row r="96" spans="1:5" ht="23.25" hidden="1" x14ac:dyDescent="0.25">
      <c r="A96" s="39" t="s">
        <v>27</v>
      </c>
      <c r="B96" s="40">
        <v>626</v>
      </c>
      <c r="C96" s="106">
        <v>8001938</v>
      </c>
      <c r="D96" s="39" t="s">
        <v>32</v>
      </c>
      <c r="E96" s="46">
        <v>2009</v>
      </c>
    </row>
    <row r="97" spans="1:5" ht="23.25" hidden="1" x14ac:dyDescent="0.25">
      <c r="A97" s="39" t="s">
        <v>53</v>
      </c>
      <c r="B97" s="40">
        <v>838</v>
      </c>
      <c r="C97" s="106">
        <v>13981055</v>
      </c>
      <c r="D97" s="39" t="s">
        <v>37</v>
      </c>
      <c r="E97" s="46">
        <v>2009</v>
      </c>
    </row>
    <row r="98" spans="1:5" hidden="1" x14ac:dyDescent="0.25">
      <c r="A98" s="32" t="s">
        <v>3</v>
      </c>
      <c r="B98" s="33">
        <v>774</v>
      </c>
      <c r="C98" s="107">
        <v>16369341</v>
      </c>
      <c r="D98" s="35" t="s">
        <v>4</v>
      </c>
      <c r="E98" s="37">
        <v>2008</v>
      </c>
    </row>
    <row r="99" spans="1:5" x14ac:dyDescent="0.25">
      <c r="A99" s="32" t="s">
        <v>8</v>
      </c>
      <c r="B99" s="33">
        <v>225</v>
      </c>
      <c r="C99" s="107">
        <v>40807058</v>
      </c>
      <c r="D99" s="35" t="s">
        <v>4</v>
      </c>
      <c r="E99" s="37">
        <v>2008</v>
      </c>
    </row>
    <row r="100" spans="1:5" hidden="1" x14ac:dyDescent="0.25">
      <c r="A100" s="32" t="s">
        <v>10</v>
      </c>
      <c r="B100" s="33">
        <v>623</v>
      </c>
      <c r="C100" s="107">
        <v>3964072</v>
      </c>
      <c r="D100" s="35" t="s">
        <v>7</v>
      </c>
      <c r="E100" s="37">
        <v>2008</v>
      </c>
    </row>
    <row r="101" spans="1:5" hidden="1" x14ac:dyDescent="0.25">
      <c r="A101" s="32" t="s">
        <v>19</v>
      </c>
      <c r="B101" s="33">
        <v>226</v>
      </c>
      <c r="C101" s="107">
        <v>8510200</v>
      </c>
      <c r="D101" s="35" t="s">
        <v>7</v>
      </c>
      <c r="E101" s="37">
        <v>2008</v>
      </c>
    </row>
    <row r="102" spans="1:5" hidden="1" x14ac:dyDescent="0.25">
      <c r="A102" s="32" t="s">
        <v>20</v>
      </c>
      <c r="B102" s="33">
        <v>231</v>
      </c>
      <c r="C102" s="107">
        <v>44702127</v>
      </c>
      <c r="D102" s="35" t="s">
        <v>21</v>
      </c>
      <c r="E102" s="37">
        <v>2008</v>
      </c>
    </row>
    <row r="103" spans="1:5" ht="23.25" hidden="1" x14ac:dyDescent="0.25">
      <c r="A103" s="32" t="s">
        <v>27</v>
      </c>
      <c r="B103" s="33">
        <v>626</v>
      </c>
      <c r="C103" s="107">
        <v>6937200</v>
      </c>
      <c r="D103" s="32" t="s">
        <v>32</v>
      </c>
      <c r="E103" s="37">
        <v>2008</v>
      </c>
    </row>
    <row r="104" spans="1:5" hidden="1" x14ac:dyDescent="0.25">
      <c r="A104" s="32" t="s">
        <v>28</v>
      </c>
      <c r="B104" s="33">
        <v>627</v>
      </c>
      <c r="C104" s="107">
        <v>1446734</v>
      </c>
      <c r="D104" s="32" t="s">
        <v>33</v>
      </c>
      <c r="E104" s="37">
        <v>2008</v>
      </c>
    </row>
    <row r="105" spans="1:5" ht="23.25" hidden="1" x14ac:dyDescent="0.25">
      <c r="A105" s="32" t="s">
        <v>43</v>
      </c>
      <c r="B105" s="33">
        <v>838</v>
      </c>
      <c r="C105" s="107">
        <v>5490466</v>
      </c>
      <c r="D105" s="32" t="s">
        <v>37</v>
      </c>
      <c r="E105" s="37">
        <v>2008</v>
      </c>
    </row>
    <row r="106" spans="1:5" x14ac:dyDescent="0.25">
      <c r="A106" s="1" t="s">
        <v>8</v>
      </c>
      <c r="B106" s="2">
        <v>225</v>
      </c>
      <c r="C106" s="108">
        <v>111051</v>
      </c>
      <c r="D106" s="6" t="s">
        <v>4</v>
      </c>
      <c r="E106" s="2">
        <v>2005</v>
      </c>
    </row>
    <row r="107" spans="1:5" hidden="1" x14ac:dyDescent="0.25">
      <c r="A107" s="1" t="s">
        <v>20</v>
      </c>
      <c r="B107" s="2">
        <v>231</v>
      </c>
      <c r="C107" s="108">
        <v>111051</v>
      </c>
      <c r="D107" s="6" t="s">
        <v>21</v>
      </c>
      <c r="E107" s="2">
        <v>2005</v>
      </c>
    </row>
    <row r="108" spans="1:5" hidden="1" x14ac:dyDescent="0.25">
      <c r="A108" s="12" t="s">
        <v>3</v>
      </c>
      <c r="B108" s="13">
        <v>774</v>
      </c>
      <c r="C108" s="109">
        <v>95490</v>
      </c>
      <c r="D108" s="15" t="s">
        <v>4</v>
      </c>
      <c r="E108" s="20">
        <v>2006</v>
      </c>
    </row>
    <row r="109" spans="1:5" hidden="1" x14ac:dyDescent="0.25">
      <c r="A109" s="10" t="s">
        <v>5</v>
      </c>
      <c r="B109" s="11">
        <v>775</v>
      </c>
      <c r="C109" s="110">
        <v>19559</v>
      </c>
      <c r="D109" s="17" t="s">
        <v>4</v>
      </c>
      <c r="E109" s="20">
        <v>2006</v>
      </c>
    </row>
    <row r="110" spans="1:5" x14ac:dyDescent="0.25">
      <c r="A110" s="10" t="s">
        <v>8</v>
      </c>
      <c r="B110" s="11">
        <v>225</v>
      </c>
      <c r="C110" s="110">
        <v>29846442</v>
      </c>
      <c r="D110" s="17" t="s">
        <v>4</v>
      </c>
      <c r="E110" s="20">
        <v>2006</v>
      </c>
    </row>
    <row r="111" spans="1:5" hidden="1" x14ac:dyDescent="0.25">
      <c r="A111" s="12" t="s">
        <v>11</v>
      </c>
      <c r="B111" s="13">
        <v>624</v>
      </c>
      <c r="C111" s="109">
        <v>19596</v>
      </c>
      <c r="D111" s="15" t="s">
        <v>7</v>
      </c>
      <c r="E111" s="20">
        <v>2006</v>
      </c>
    </row>
    <row r="112" spans="1:5" hidden="1" x14ac:dyDescent="0.25">
      <c r="A112" s="10" t="s">
        <v>19</v>
      </c>
      <c r="B112" s="11">
        <v>226</v>
      </c>
      <c r="C112" s="110">
        <v>25769100</v>
      </c>
      <c r="D112" s="17" t="s">
        <v>7</v>
      </c>
      <c r="E112" s="20">
        <v>2006</v>
      </c>
    </row>
    <row r="113" spans="1:5" hidden="1" x14ac:dyDescent="0.25">
      <c r="A113" s="10" t="s">
        <v>22</v>
      </c>
      <c r="B113" s="11">
        <v>318</v>
      </c>
      <c r="C113" s="110">
        <v>4172795</v>
      </c>
      <c r="D113" s="17" t="s">
        <v>21</v>
      </c>
      <c r="E113" s="20">
        <v>2006</v>
      </c>
    </row>
    <row r="114" spans="1:5" ht="24.75" hidden="1" x14ac:dyDescent="0.25">
      <c r="A114" s="10" t="s">
        <v>26</v>
      </c>
      <c r="B114" s="11">
        <v>625</v>
      </c>
      <c r="C114" s="110">
        <v>19559</v>
      </c>
      <c r="D114" s="10" t="s">
        <v>32</v>
      </c>
      <c r="E114" s="20">
        <v>2006</v>
      </c>
    </row>
    <row r="115" spans="1:5" ht="24.75" hidden="1" x14ac:dyDescent="0.25">
      <c r="A115" s="12" t="s">
        <v>27</v>
      </c>
      <c r="B115" s="13">
        <v>626</v>
      </c>
      <c r="C115" s="109">
        <v>5073888</v>
      </c>
      <c r="D115" s="12" t="s">
        <v>32</v>
      </c>
      <c r="E115" s="20">
        <v>2006</v>
      </c>
    </row>
    <row r="116" spans="1:5" hidden="1" x14ac:dyDescent="0.25">
      <c r="A116" s="10" t="s">
        <v>28</v>
      </c>
      <c r="B116" s="11">
        <v>627</v>
      </c>
      <c r="C116" s="110">
        <v>5093447</v>
      </c>
      <c r="D116" s="10" t="s">
        <v>33</v>
      </c>
      <c r="E116" s="20">
        <v>2006</v>
      </c>
    </row>
    <row r="117" spans="1:5" hidden="1" x14ac:dyDescent="0.25">
      <c r="A117" s="22" t="s">
        <v>5</v>
      </c>
      <c r="B117" s="23">
        <v>775</v>
      </c>
      <c r="C117" s="111">
        <v>4260424</v>
      </c>
      <c r="D117" s="27" t="s">
        <v>4</v>
      </c>
      <c r="E117" s="30">
        <v>2007</v>
      </c>
    </row>
    <row r="118" spans="1:5" x14ac:dyDescent="0.25">
      <c r="A118" s="22" t="s">
        <v>8</v>
      </c>
      <c r="B118" s="23">
        <v>225</v>
      </c>
      <c r="C118" s="111">
        <v>21977446</v>
      </c>
      <c r="D118" s="27" t="s">
        <v>4</v>
      </c>
      <c r="E118" s="30">
        <v>2007</v>
      </c>
    </row>
    <row r="119" spans="1:5" hidden="1" x14ac:dyDescent="0.25">
      <c r="A119" s="22" t="s">
        <v>19</v>
      </c>
      <c r="B119" s="23">
        <v>226</v>
      </c>
      <c r="C119" s="111">
        <v>10996398</v>
      </c>
      <c r="D119" s="27" t="s">
        <v>7</v>
      </c>
      <c r="E119" s="30">
        <v>2007</v>
      </c>
    </row>
    <row r="120" spans="1:5" hidden="1" x14ac:dyDescent="0.25">
      <c r="A120" s="24" t="s">
        <v>20</v>
      </c>
      <c r="B120" s="25">
        <v>231</v>
      </c>
      <c r="C120" s="112">
        <v>15241472</v>
      </c>
      <c r="D120" s="26" t="s">
        <v>21</v>
      </c>
      <c r="E120" s="30">
        <v>2007</v>
      </c>
    </row>
  </sheetData>
  <autoFilter ref="A1:E120" xr:uid="{9E2CF748-9E93-4F95-B0E6-A0713EECB0D0}">
    <filterColumn colId="1">
      <filters>
        <filter val="225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activeCell="B6" sqref="B6"/>
    </sheetView>
  </sheetViews>
  <sheetFormatPr baseColWidth="10" defaultRowHeight="15" x14ac:dyDescent="0.25"/>
  <cols>
    <col min="1" max="1" width="45.7109375" bestFit="1" customWidth="1"/>
    <col min="2" max="2" width="24.28515625" bestFit="1" customWidth="1"/>
  </cols>
  <sheetData>
    <row r="1" spans="1:2" ht="26.25" x14ac:dyDescent="0.25">
      <c r="A1" s="118" t="s">
        <v>99</v>
      </c>
      <c r="B1" s="118" t="s">
        <v>100</v>
      </c>
    </row>
    <row r="2" spans="1:2" x14ac:dyDescent="0.25">
      <c r="A2" s="119" t="s">
        <v>101</v>
      </c>
      <c r="B2" s="120">
        <v>0.1</v>
      </c>
    </row>
    <row r="3" spans="1:2" x14ac:dyDescent="0.25">
      <c r="A3" s="119" t="s">
        <v>102</v>
      </c>
      <c r="B3" s="120">
        <v>0.15</v>
      </c>
    </row>
    <row r="4" spans="1:2" x14ac:dyDescent="0.25">
      <c r="A4" s="119">
        <v>2002</v>
      </c>
      <c r="B4" s="120">
        <v>0.16</v>
      </c>
    </row>
    <row r="5" spans="1:2" x14ac:dyDescent="0.25">
      <c r="A5" s="119">
        <v>2003</v>
      </c>
      <c r="B5" s="121">
        <v>0.16500000000000001</v>
      </c>
    </row>
    <row r="6" spans="1:2" x14ac:dyDescent="0.25">
      <c r="A6" s="119" t="s">
        <v>103</v>
      </c>
      <c r="B6" s="120">
        <v>0.17</v>
      </c>
    </row>
    <row r="7" spans="1:2" x14ac:dyDescent="0.25">
      <c r="A7" s="119" t="s">
        <v>104</v>
      </c>
      <c r="B7" s="120">
        <v>0.2</v>
      </c>
    </row>
    <row r="8" spans="1:2" x14ac:dyDescent="0.25">
      <c r="A8" s="119">
        <v>2014</v>
      </c>
      <c r="B8" s="120">
        <v>0.21</v>
      </c>
    </row>
    <row r="9" spans="1:2" x14ac:dyDescent="0.25">
      <c r="A9" s="119">
        <v>2015</v>
      </c>
      <c r="B9" s="121">
        <v>0.22500000000000001</v>
      </c>
    </row>
    <row r="10" spans="1:2" x14ac:dyDescent="0.25">
      <c r="A10" s="119">
        <v>2016</v>
      </c>
      <c r="B10" s="120">
        <v>0.24</v>
      </c>
    </row>
    <row r="11" spans="1:2" ht="26.25" x14ac:dyDescent="0.25">
      <c r="A11" s="119" t="s">
        <v>105</v>
      </c>
      <c r="B11" s="120">
        <v>0.25</v>
      </c>
    </row>
    <row r="12" spans="1:2" ht="26.25" x14ac:dyDescent="0.25">
      <c r="A12" s="119" t="s">
        <v>106</v>
      </c>
      <c r="B12" s="121">
        <v>0.255</v>
      </c>
    </row>
    <row r="13" spans="1:2" ht="26.25" x14ac:dyDescent="0.25">
      <c r="A13" s="119" t="s">
        <v>107</v>
      </c>
      <c r="B13" s="120">
        <v>0.27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7"/>
  <sheetViews>
    <sheetView topLeftCell="B4" workbookViewId="0">
      <selection activeCell="L7" sqref="L7"/>
    </sheetView>
  </sheetViews>
  <sheetFormatPr baseColWidth="10" defaultRowHeight="12.75" x14ac:dyDescent="0.2"/>
  <cols>
    <col min="1" max="1" width="46.85546875" style="116" customWidth="1"/>
    <col min="2" max="2" width="11.42578125" style="116"/>
    <col min="3" max="3" width="13" style="117" bestFit="1" customWidth="1"/>
    <col min="4" max="4" width="2.28515625" style="116" bestFit="1" customWidth="1"/>
    <col min="5" max="5" width="10.5703125" style="116" hidden="1" customWidth="1"/>
    <col min="6" max="6" width="10.5703125" style="116" customWidth="1"/>
    <col min="7" max="7" width="4.42578125" style="116" bestFit="1" customWidth="1"/>
    <col min="8" max="8" width="6.7109375" style="116" bestFit="1" customWidth="1"/>
    <col min="9" max="10" width="4.140625" style="116" customWidth="1"/>
    <col min="11" max="11" width="12.85546875" style="116" bestFit="1" customWidth="1"/>
    <col min="12" max="12" width="14.140625" style="116" bestFit="1" customWidth="1"/>
    <col min="13" max="13" width="11.5703125" style="137" bestFit="1" customWidth="1"/>
    <col min="14" max="15" width="12.7109375" style="116" bestFit="1" customWidth="1"/>
    <col min="16" max="16" width="11.7109375" style="116" bestFit="1" customWidth="1"/>
    <col min="17" max="17" width="11.42578125" style="116"/>
    <col min="18" max="19" width="12.85546875" style="117" customWidth="1"/>
    <col min="20" max="16384" width="11.42578125" style="116"/>
  </cols>
  <sheetData>
    <row r="1" spans="1:19" s="135" customFormat="1" x14ac:dyDescent="0.2">
      <c r="A1" s="135" t="s">
        <v>65</v>
      </c>
      <c r="B1" s="135" t="s">
        <v>93</v>
      </c>
      <c r="C1" s="141" t="s">
        <v>94</v>
      </c>
      <c r="E1" s="135" t="s">
        <v>158</v>
      </c>
      <c r="F1" s="139" t="s">
        <v>160</v>
      </c>
      <c r="L1" s="135" t="s">
        <v>164</v>
      </c>
      <c r="M1" s="142"/>
      <c r="N1" s="134" t="s">
        <v>162</v>
      </c>
      <c r="O1" s="134" t="s">
        <v>163</v>
      </c>
      <c r="R1" s="141"/>
      <c r="S1" s="141"/>
    </row>
    <row r="2" spans="1:19" x14ac:dyDescent="0.2">
      <c r="A2" s="116" t="s">
        <v>66</v>
      </c>
      <c r="B2" s="116">
        <v>774</v>
      </c>
      <c r="C2" s="117">
        <v>528024090</v>
      </c>
      <c r="D2" s="116" t="s">
        <v>4</v>
      </c>
      <c r="E2" s="116">
        <v>2017</v>
      </c>
      <c r="F2" s="140">
        <f>+E2-1</f>
        <v>2016</v>
      </c>
      <c r="R2" s="116"/>
      <c r="S2" s="116"/>
    </row>
    <row r="3" spans="1:19" x14ac:dyDescent="0.2">
      <c r="A3" s="116" t="s">
        <v>5</v>
      </c>
      <c r="B3" s="116">
        <v>775</v>
      </c>
      <c r="C3" s="117">
        <v>50822876</v>
      </c>
      <c r="D3" s="116" t="s">
        <v>4</v>
      </c>
      <c r="E3" s="116">
        <v>2017</v>
      </c>
      <c r="F3" s="140">
        <f t="shared" ref="F3:F66" si="0">+E3-1</f>
        <v>2016</v>
      </c>
      <c r="R3" s="116"/>
      <c r="S3" s="116"/>
    </row>
    <row r="4" spans="1:19" x14ac:dyDescent="0.2">
      <c r="A4" s="116" t="s">
        <v>8</v>
      </c>
      <c r="B4" s="136">
        <v>225</v>
      </c>
      <c r="C4" s="117">
        <v>570063202</v>
      </c>
      <c r="D4" s="116" t="s">
        <v>4</v>
      </c>
      <c r="E4" s="116">
        <v>2017</v>
      </c>
      <c r="F4" s="140">
        <f t="shared" si="0"/>
        <v>2016</v>
      </c>
      <c r="G4" s="116" t="s">
        <v>96</v>
      </c>
      <c r="H4" s="123">
        <v>0.24</v>
      </c>
      <c r="I4" s="116">
        <v>1</v>
      </c>
      <c r="J4" s="116">
        <v>1</v>
      </c>
      <c r="K4" s="117">
        <f>+C4*H4</f>
        <v>136815168.47999999</v>
      </c>
      <c r="L4" s="117">
        <f>+C4-K4</f>
        <v>433248033.51999998</v>
      </c>
      <c r="M4" s="137">
        <f>+(+H4/(1-H4))</f>
        <v>0.31578947368421051</v>
      </c>
      <c r="N4" s="117">
        <f>+L4*M4</f>
        <v>136815168.47999999</v>
      </c>
      <c r="O4" s="117">
        <f>+N4</f>
        <v>136815168.47999999</v>
      </c>
      <c r="P4" s="117"/>
      <c r="R4" s="116"/>
      <c r="S4" s="116"/>
    </row>
    <row r="5" spans="1:19" x14ac:dyDescent="0.2">
      <c r="A5" s="116" t="s">
        <v>57</v>
      </c>
      <c r="B5" s="138">
        <v>226</v>
      </c>
      <c r="C5" s="117">
        <v>465289259</v>
      </c>
      <c r="D5" s="116" t="s">
        <v>7</v>
      </c>
      <c r="E5" s="116">
        <v>2017</v>
      </c>
      <c r="F5" s="140">
        <f t="shared" si="0"/>
        <v>2016</v>
      </c>
      <c r="G5" s="116" t="s">
        <v>96</v>
      </c>
      <c r="H5" s="123">
        <v>0.24</v>
      </c>
      <c r="I5" s="116">
        <v>1</v>
      </c>
      <c r="J5" s="116">
        <v>2</v>
      </c>
      <c r="K5" s="117">
        <f>+C5*H5</f>
        <v>111669422.16</v>
      </c>
      <c r="L5" s="117">
        <f>+C5</f>
        <v>465289259</v>
      </c>
      <c r="M5" s="137">
        <f>+(+H5/(1-H5))</f>
        <v>0.31578947368421051</v>
      </c>
      <c r="N5" s="117">
        <f>+C10</f>
        <v>139532053</v>
      </c>
      <c r="O5" s="117">
        <f>+N5</f>
        <v>139532053</v>
      </c>
      <c r="R5" s="116"/>
      <c r="S5" s="116"/>
    </row>
    <row r="6" spans="1:19" x14ac:dyDescent="0.2">
      <c r="A6" s="116" t="s">
        <v>86</v>
      </c>
      <c r="B6" s="116">
        <v>231</v>
      </c>
      <c r="C6" s="117">
        <v>632798033</v>
      </c>
      <c r="D6" s="116" t="s">
        <v>21</v>
      </c>
      <c r="E6" s="116">
        <v>2017</v>
      </c>
      <c r="F6" s="140">
        <f t="shared" si="0"/>
        <v>2016</v>
      </c>
      <c r="R6" s="116"/>
      <c r="S6" s="116"/>
    </row>
    <row r="7" spans="1:19" x14ac:dyDescent="0.2">
      <c r="A7" s="116" t="s">
        <v>88</v>
      </c>
      <c r="B7" s="116">
        <v>318</v>
      </c>
      <c r="C7" s="117">
        <v>50822876</v>
      </c>
      <c r="D7" s="116" t="s">
        <v>21</v>
      </c>
      <c r="E7" s="116">
        <v>2017</v>
      </c>
      <c r="F7" s="140">
        <f t="shared" si="0"/>
        <v>2016</v>
      </c>
      <c r="R7" s="116"/>
      <c r="S7" s="116"/>
    </row>
    <row r="8" spans="1:19" x14ac:dyDescent="0.2">
      <c r="A8" s="116" t="s">
        <v>74</v>
      </c>
      <c r="B8" s="116">
        <v>625</v>
      </c>
      <c r="C8" s="117">
        <v>140266448</v>
      </c>
      <c r="D8" s="116" t="s">
        <v>32</v>
      </c>
      <c r="E8" s="116">
        <v>2017</v>
      </c>
      <c r="F8" s="140">
        <f t="shared" si="0"/>
        <v>2016</v>
      </c>
      <c r="R8" s="116"/>
      <c r="S8" s="116"/>
    </row>
    <row r="9" spans="1:19" x14ac:dyDescent="0.2">
      <c r="A9" s="116" t="s">
        <v>76</v>
      </c>
      <c r="B9" s="116">
        <v>626</v>
      </c>
      <c r="C9" s="117">
        <v>136815168</v>
      </c>
      <c r="D9" s="116" t="s">
        <v>32</v>
      </c>
      <c r="E9" s="116">
        <v>2017</v>
      </c>
      <c r="F9" s="140">
        <f t="shared" si="0"/>
        <v>2016</v>
      </c>
      <c r="R9" s="116"/>
      <c r="S9" s="116"/>
    </row>
    <row r="10" spans="1:19" x14ac:dyDescent="0.2">
      <c r="A10" s="116" t="s">
        <v>63</v>
      </c>
      <c r="B10" s="116">
        <v>627</v>
      </c>
      <c r="C10" s="117">
        <v>139532053</v>
      </c>
      <c r="D10" s="116" t="s">
        <v>33</v>
      </c>
      <c r="E10" s="116">
        <v>2017</v>
      </c>
      <c r="F10" s="140">
        <f t="shared" si="0"/>
        <v>2016</v>
      </c>
      <c r="R10" s="116"/>
      <c r="S10" s="116"/>
    </row>
    <row r="11" spans="1:19" x14ac:dyDescent="0.2">
      <c r="A11" s="116" t="s">
        <v>90</v>
      </c>
      <c r="B11" s="116">
        <v>838</v>
      </c>
      <c r="C11" s="117">
        <v>137549563</v>
      </c>
      <c r="D11" s="116" t="s">
        <v>37</v>
      </c>
      <c r="E11" s="116">
        <v>2017</v>
      </c>
      <c r="F11" s="140">
        <f t="shared" si="0"/>
        <v>2016</v>
      </c>
      <c r="R11" s="116"/>
      <c r="S11" s="116"/>
    </row>
    <row r="12" spans="1:19" x14ac:dyDescent="0.2">
      <c r="A12" s="116" t="s">
        <v>66</v>
      </c>
      <c r="B12" s="116">
        <v>774</v>
      </c>
      <c r="C12" s="117">
        <v>414780378</v>
      </c>
      <c r="D12" s="116" t="s">
        <v>4</v>
      </c>
      <c r="E12" s="116">
        <v>2016</v>
      </c>
      <c r="F12" s="140">
        <f t="shared" si="0"/>
        <v>2015</v>
      </c>
      <c r="R12" s="116"/>
      <c r="S12" s="116"/>
    </row>
    <row r="13" spans="1:19" x14ac:dyDescent="0.2">
      <c r="A13" s="116" t="s">
        <v>5</v>
      </c>
      <c r="B13" s="116">
        <v>775</v>
      </c>
      <c r="C13" s="117">
        <v>49390550</v>
      </c>
      <c r="D13" s="116" t="s">
        <v>4</v>
      </c>
      <c r="E13" s="116">
        <v>2016</v>
      </c>
      <c r="F13" s="140">
        <f t="shared" si="0"/>
        <v>2015</v>
      </c>
      <c r="R13" s="116"/>
      <c r="S13" s="116"/>
    </row>
    <row r="14" spans="1:19" x14ac:dyDescent="0.2">
      <c r="A14" s="116" t="s">
        <v>8</v>
      </c>
      <c r="B14" s="136">
        <v>225</v>
      </c>
      <c r="C14" s="117">
        <v>329653365</v>
      </c>
      <c r="D14" s="116" t="s">
        <v>4</v>
      </c>
      <c r="E14" s="116">
        <v>2016</v>
      </c>
      <c r="F14" s="140">
        <f t="shared" si="0"/>
        <v>2015</v>
      </c>
      <c r="G14" s="116" t="s">
        <v>97</v>
      </c>
      <c r="H14" s="124">
        <v>0.22500000000000001</v>
      </c>
      <c r="I14" s="116">
        <v>1</v>
      </c>
      <c r="J14" s="116">
        <v>1</v>
      </c>
      <c r="K14" s="117">
        <f>+C14*H14</f>
        <v>74172007.125</v>
      </c>
      <c r="L14" s="117">
        <f>+C14-K14</f>
        <v>255481357.875</v>
      </c>
      <c r="M14" s="137">
        <f>+(+H14/(1-H14))</f>
        <v>0.29032258064516131</v>
      </c>
      <c r="N14" s="117">
        <f>+L14*M14</f>
        <v>74172007.125</v>
      </c>
      <c r="O14" s="117">
        <f>+N14</f>
        <v>74172007.125</v>
      </c>
      <c r="P14" s="117"/>
      <c r="R14" s="116"/>
      <c r="S14" s="116"/>
    </row>
    <row r="15" spans="1:19" x14ac:dyDescent="0.2">
      <c r="A15" s="116" t="s">
        <v>69</v>
      </c>
      <c r="B15" s="116">
        <v>624</v>
      </c>
      <c r="C15" s="117">
        <v>51979328</v>
      </c>
      <c r="D15" s="116" t="s">
        <v>7</v>
      </c>
      <c r="E15" s="116">
        <v>2016</v>
      </c>
      <c r="F15" s="140">
        <f t="shared" si="0"/>
        <v>2015</v>
      </c>
      <c r="I15" s="116">
        <v>1</v>
      </c>
      <c r="J15" s="116">
        <v>9</v>
      </c>
      <c r="L15" s="122">
        <f>+C15</f>
        <v>51979328</v>
      </c>
      <c r="R15" s="116"/>
      <c r="S15" s="116"/>
    </row>
    <row r="16" spans="1:19" x14ac:dyDescent="0.2">
      <c r="A16" s="116" t="s">
        <v>57</v>
      </c>
      <c r="B16" s="138">
        <v>226</v>
      </c>
      <c r="C16" s="117">
        <v>179311470</v>
      </c>
      <c r="D16" s="116" t="s">
        <v>7</v>
      </c>
      <c r="E16" s="116">
        <v>2016</v>
      </c>
      <c r="F16" s="140">
        <f t="shared" si="0"/>
        <v>2015</v>
      </c>
      <c r="G16" s="116" t="s">
        <v>97</v>
      </c>
      <c r="H16" s="124">
        <v>0.22500000000000001</v>
      </c>
      <c r="I16" s="116">
        <v>1</v>
      </c>
      <c r="J16" s="116">
        <v>2</v>
      </c>
      <c r="K16" s="117">
        <f>+C16*H16</f>
        <v>40345080.75</v>
      </c>
      <c r="L16" s="117">
        <f>+C16</f>
        <v>179311470</v>
      </c>
      <c r="M16" s="137">
        <f>+(+H16/(1-H16))</f>
        <v>0.29032258064516131</v>
      </c>
      <c r="N16" s="117">
        <f>+C21</f>
        <v>44827867</v>
      </c>
      <c r="O16" s="117">
        <f>+N16</f>
        <v>44827867</v>
      </c>
      <c r="R16" s="116"/>
      <c r="S16" s="116"/>
    </row>
    <row r="17" spans="1:16" s="116" customFormat="1" x14ac:dyDescent="0.2">
      <c r="A17" s="116" t="s">
        <v>72</v>
      </c>
      <c r="B17" s="116">
        <v>231</v>
      </c>
      <c r="C17" s="117">
        <v>513142945</v>
      </c>
      <c r="D17" s="116" t="s">
        <v>21</v>
      </c>
      <c r="E17" s="116">
        <v>2016</v>
      </c>
      <c r="F17" s="140">
        <f t="shared" si="0"/>
        <v>2015</v>
      </c>
      <c r="M17" s="137"/>
    </row>
    <row r="18" spans="1:16" s="116" customFormat="1" x14ac:dyDescent="0.2">
      <c r="A18" s="116" t="s">
        <v>22</v>
      </c>
      <c r="B18" s="116">
        <v>318</v>
      </c>
      <c r="C18" s="117">
        <v>49390550</v>
      </c>
      <c r="D18" s="116" t="s">
        <v>21</v>
      </c>
      <c r="E18" s="116">
        <v>2016</v>
      </c>
      <c r="F18" s="140">
        <f t="shared" si="0"/>
        <v>2015</v>
      </c>
      <c r="M18" s="137"/>
    </row>
    <row r="19" spans="1:16" s="116" customFormat="1" x14ac:dyDescent="0.2">
      <c r="A19" s="116" t="s">
        <v>74</v>
      </c>
      <c r="B19" s="116">
        <v>625</v>
      </c>
      <c r="C19" s="117">
        <v>106969221</v>
      </c>
      <c r="D19" s="116" t="s">
        <v>32</v>
      </c>
      <c r="E19" s="116">
        <v>2016</v>
      </c>
      <c r="F19" s="140">
        <f t="shared" si="0"/>
        <v>2015</v>
      </c>
      <c r="M19" s="137"/>
    </row>
    <row r="20" spans="1:16" s="116" customFormat="1" x14ac:dyDescent="0.2">
      <c r="A20" s="116" t="s">
        <v>76</v>
      </c>
      <c r="B20" s="116">
        <v>626</v>
      </c>
      <c r="C20" s="117">
        <v>74172007</v>
      </c>
      <c r="D20" s="116" t="s">
        <v>32</v>
      </c>
      <c r="E20" s="116">
        <v>2016</v>
      </c>
      <c r="F20" s="140">
        <f t="shared" si="0"/>
        <v>2015</v>
      </c>
      <c r="M20" s="137"/>
    </row>
    <row r="21" spans="1:16" s="116" customFormat="1" x14ac:dyDescent="0.2">
      <c r="A21" s="116" t="s">
        <v>63</v>
      </c>
      <c r="B21" s="116">
        <v>627</v>
      </c>
      <c r="C21" s="117">
        <v>44827867</v>
      </c>
      <c r="D21" s="116" t="s">
        <v>33</v>
      </c>
      <c r="E21" s="116">
        <v>2016</v>
      </c>
      <c r="F21" s="140">
        <f t="shared" si="0"/>
        <v>2015</v>
      </c>
      <c r="M21" s="137"/>
    </row>
    <row r="22" spans="1:16" s="116" customFormat="1" x14ac:dyDescent="0.2">
      <c r="A22" s="116" t="s">
        <v>78</v>
      </c>
      <c r="B22" s="116">
        <v>838</v>
      </c>
      <c r="C22" s="117">
        <v>136313361</v>
      </c>
      <c r="D22" s="116" t="s">
        <v>37</v>
      </c>
      <c r="E22" s="116">
        <v>2016</v>
      </c>
      <c r="F22" s="140">
        <f t="shared" si="0"/>
        <v>2015</v>
      </c>
      <c r="M22" s="137"/>
    </row>
    <row r="23" spans="1:16" s="116" customFormat="1" x14ac:dyDescent="0.2">
      <c r="A23" s="116" t="s">
        <v>66</v>
      </c>
      <c r="B23" s="116">
        <v>774</v>
      </c>
      <c r="C23" s="117">
        <v>395559385</v>
      </c>
      <c r="D23" s="116" t="s">
        <v>4</v>
      </c>
      <c r="E23" s="116">
        <v>2015</v>
      </c>
      <c r="F23" s="140">
        <f t="shared" si="0"/>
        <v>2014</v>
      </c>
      <c r="M23" s="137"/>
    </row>
    <row r="24" spans="1:16" s="116" customFormat="1" x14ac:dyDescent="0.2">
      <c r="A24" s="116" t="s">
        <v>5</v>
      </c>
      <c r="B24" s="116">
        <v>775</v>
      </c>
      <c r="C24" s="117">
        <v>47536622</v>
      </c>
      <c r="D24" s="116" t="s">
        <v>4</v>
      </c>
      <c r="E24" s="116">
        <v>2015</v>
      </c>
      <c r="F24" s="140">
        <f t="shared" si="0"/>
        <v>2014</v>
      </c>
      <c r="M24" s="137"/>
    </row>
    <row r="25" spans="1:16" s="116" customFormat="1" x14ac:dyDescent="0.2">
      <c r="A25" s="116" t="s">
        <v>8</v>
      </c>
      <c r="B25" s="136">
        <v>225</v>
      </c>
      <c r="C25" s="117">
        <v>210157615</v>
      </c>
      <c r="D25" s="116" t="s">
        <v>4</v>
      </c>
      <c r="E25" s="116">
        <v>2015</v>
      </c>
      <c r="F25" s="140">
        <f t="shared" si="0"/>
        <v>2014</v>
      </c>
      <c r="G25" s="116" t="s">
        <v>98</v>
      </c>
      <c r="H25" s="123">
        <v>0.21</v>
      </c>
      <c r="I25" s="116">
        <v>1</v>
      </c>
      <c r="J25" s="116">
        <v>1</v>
      </c>
      <c r="K25" s="117">
        <f>+C25*H25</f>
        <v>44133099.149999999</v>
      </c>
      <c r="L25" s="117">
        <f>+C25-K25</f>
        <v>166024515.84999999</v>
      </c>
      <c r="M25" s="137">
        <f>+(+H25/(1-H25))</f>
        <v>0.26582278481012656</v>
      </c>
      <c r="N25" s="117">
        <f>+L25*M25</f>
        <v>44133099.149999991</v>
      </c>
      <c r="O25" s="117">
        <f>+N25</f>
        <v>44133099.149999991</v>
      </c>
      <c r="P25" s="117"/>
    </row>
    <row r="26" spans="1:16" s="116" customFormat="1" x14ac:dyDescent="0.2">
      <c r="A26" s="116" t="s">
        <v>69</v>
      </c>
      <c r="B26" s="116">
        <v>624</v>
      </c>
      <c r="C26" s="117">
        <v>46230144</v>
      </c>
      <c r="D26" s="116" t="s">
        <v>7</v>
      </c>
      <c r="E26" s="116">
        <v>2015</v>
      </c>
      <c r="F26" s="140">
        <f t="shared" si="0"/>
        <v>2014</v>
      </c>
      <c r="I26" s="116">
        <v>1</v>
      </c>
      <c r="J26" s="116">
        <v>9</v>
      </c>
      <c r="L26" s="122">
        <f>+C26</f>
        <v>46230144</v>
      </c>
      <c r="M26" s="137"/>
    </row>
    <row r="27" spans="1:16" s="116" customFormat="1" x14ac:dyDescent="0.2">
      <c r="A27" s="116" t="s">
        <v>57</v>
      </c>
      <c r="B27" s="138">
        <v>226</v>
      </c>
      <c r="C27" s="117">
        <v>160275713</v>
      </c>
      <c r="D27" s="116" t="s">
        <v>7</v>
      </c>
      <c r="E27" s="116">
        <v>2015</v>
      </c>
      <c r="F27" s="140">
        <f t="shared" si="0"/>
        <v>2014</v>
      </c>
      <c r="G27" s="116" t="s">
        <v>98</v>
      </c>
      <c r="H27" s="123">
        <v>0.21</v>
      </c>
      <c r="I27" s="116">
        <v>1</v>
      </c>
      <c r="J27" s="116">
        <v>2</v>
      </c>
      <c r="K27" s="117">
        <f>+C27*H27</f>
        <v>33657899.729999997</v>
      </c>
      <c r="L27" s="117">
        <f>+C27</f>
        <v>160275713</v>
      </c>
      <c r="M27" s="137">
        <f>+(+H27/(1-H27))</f>
        <v>0.26582278481012656</v>
      </c>
      <c r="N27" s="117">
        <f>+C32</f>
        <v>40068928</v>
      </c>
      <c r="O27" s="117">
        <f>+N27</f>
        <v>40068928</v>
      </c>
    </row>
    <row r="28" spans="1:16" s="116" customFormat="1" x14ac:dyDescent="0.2">
      <c r="A28" s="116" t="s">
        <v>72</v>
      </c>
      <c r="B28" s="116">
        <v>231</v>
      </c>
      <c r="C28" s="117">
        <v>399211143</v>
      </c>
      <c r="D28" s="116" t="s">
        <v>21</v>
      </c>
      <c r="E28" s="116">
        <v>2015</v>
      </c>
      <c r="F28" s="140">
        <f t="shared" si="0"/>
        <v>2014</v>
      </c>
      <c r="M28" s="137"/>
    </row>
    <row r="29" spans="1:16" s="116" customFormat="1" x14ac:dyDescent="0.2">
      <c r="A29" s="116" t="s">
        <v>22</v>
      </c>
      <c r="B29" s="116">
        <v>318</v>
      </c>
      <c r="C29" s="117">
        <v>47536622</v>
      </c>
      <c r="D29" s="116" t="s">
        <v>21</v>
      </c>
      <c r="E29" s="116">
        <v>2015</v>
      </c>
      <c r="F29" s="140">
        <f t="shared" si="0"/>
        <v>2014</v>
      </c>
      <c r="M29" s="137"/>
    </row>
    <row r="30" spans="1:16" s="116" customFormat="1" x14ac:dyDescent="0.2">
      <c r="A30" s="116" t="s">
        <v>74</v>
      </c>
      <c r="B30" s="116">
        <v>625</v>
      </c>
      <c r="C30" s="117">
        <v>98889843</v>
      </c>
      <c r="D30" s="116" t="s">
        <v>32</v>
      </c>
      <c r="E30" s="116">
        <v>2015</v>
      </c>
      <c r="F30" s="140">
        <f t="shared" si="0"/>
        <v>2014</v>
      </c>
      <c r="M30" s="137"/>
    </row>
    <row r="31" spans="1:16" s="116" customFormat="1" x14ac:dyDescent="0.2">
      <c r="A31" s="116" t="s">
        <v>76</v>
      </c>
      <c r="B31" s="116">
        <v>626</v>
      </c>
      <c r="C31" s="117">
        <v>44133099</v>
      </c>
      <c r="D31" s="116" t="s">
        <v>32</v>
      </c>
      <c r="E31" s="116">
        <v>2015</v>
      </c>
      <c r="F31" s="140">
        <f t="shared" si="0"/>
        <v>2014</v>
      </c>
      <c r="M31" s="137"/>
    </row>
    <row r="32" spans="1:16" s="116" customFormat="1" x14ac:dyDescent="0.2">
      <c r="A32" s="116" t="s">
        <v>63</v>
      </c>
      <c r="B32" s="116">
        <v>627</v>
      </c>
      <c r="C32" s="117">
        <v>40068928</v>
      </c>
      <c r="D32" s="116" t="s">
        <v>33</v>
      </c>
      <c r="E32" s="116">
        <v>2015</v>
      </c>
      <c r="F32" s="140">
        <f t="shared" si="0"/>
        <v>2014</v>
      </c>
      <c r="M32" s="137"/>
    </row>
    <row r="33" spans="1:16" s="116" customFormat="1" x14ac:dyDescent="0.2">
      <c r="A33" s="116" t="s">
        <v>78</v>
      </c>
      <c r="B33" s="116">
        <v>838</v>
      </c>
      <c r="C33" s="117">
        <v>102954014</v>
      </c>
      <c r="D33" s="116" t="s">
        <v>37</v>
      </c>
      <c r="E33" s="116">
        <v>2015</v>
      </c>
      <c r="F33" s="140">
        <f t="shared" si="0"/>
        <v>2014</v>
      </c>
      <c r="M33" s="137"/>
    </row>
    <row r="34" spans="1:16" s="116" customFormat="1" x14ac:dyDescent="0.2">
      <c r="A34" s="116" t="s">
        <v>66</v>
      </c>
      <c r="B34" s="116">
        <v>774</v>
      </c>
      <c r="C34" s="117">
        <v>279467086</v>
      </c>
      <c r="D34" s="116" t="s">
        <v>4</v>
      </c>
      <c r="E34" s="116">
        <v>2014</v>
      </c>
      <c r="F34" s="140">
        <f t="shared" si="0"/>
        <v>2013</v>
      </c>
      <c r="M34" s="137"/>
    </row>
    <row r="35" spans="1:16" s="116" customFormat="1" x14ac:dyDescent="0.2">
      <c r="A35" s="116" t="s">
        <v>5</v>
      </c>
      <c r="B35" s="116">
        <v>775</v>
      </c>
      <c r="C35" s="117">
        <v>21739631</v>
      </c>
      <c r="D35" s="116" t="s">
        <v>4</v>
      </c>
      <c r="E35" s="116">
        <v>2014</v>
      </c>
      <c r="F35" s="140">
        <f t="shared" si="0"/>
        <v>2013</v>
      </c>
      <c r="M35" s="137"/>
    </row>
    <row r="36" spans="1:16" s="116" customFormat="1" x14ac:dyDescent="0.2">
      <c r="A36" s="116" t="s">
        <v>8</v>
      </c>
      <c r="B36" s="136">
        <v>225</v>
      </c>
      <c r="C36" s="117">
        <v>222358855</v>
      </c>
      <c r="D36" s="116" t="s">
        <v>4</v>
      </c>
      <c r="E36" s="116">
        <v>2014</v>
      </c>
      <c r="F36" s="140">
        <f t="shared" si="0"/>
        <v>2013</v>
      </c>
      <c r="G36" s="116" t="s">
        <v>159</v>
      </c>
      <c r="H36" s="123">
        <v>0.2</v>
      </c>
      <c r="I36" s="116">
        <v>1</v>
      </c>
      <c r="J36" s="116">
        <v>1</v>
      </c>
      <c r="K36" s="117">
        <f>+C36*H36</f>
        <v>44471771</v>
      </c>
      <c r="L36" s="117">
        <f>+C36-K36</f>
        <v>177887084</v>
      </c>
      <c r="M36" s="137">
        <f>+(+H36/(1-H36))</f>
        <v>0.25</v>
      </c>
      <c r="N36" s="117">
        <f>+L36*M36</f>
        <v>44471771</v>
      </c>
      <c r="O36" s="117">
        <f>+N36</f>
        <v>44471771</v>
      </c>
      <c r="P36" s="117"/>
    </row>
    <row r="37" spans="1:16" s="116" customFormat="1" x14ac:dyDescent="0.2">
      <c r="A37" s="116" t="s">
        <v>69</v>
      </c>
      <c r="B37" s="116">
        <v>624</v>
      </c>
      <c r="C37" s="117">
        <v>21201203</v>
      </c>
      <c r="D37" s="116" t="s">
        <v>7</v>
      </c>
      <c r="E37" s="116">
        <v>2014</v>
      </c>
      <c r="F37" s="140">
        <f t="shared" si="0"/>
        <v>2013</v>
      </c>
      <c r="I37" s="116">
        <v>1</v>
      </c>
      <c r="J37" s="116">
        <v>9</v>
      </c>
      <c r="L37" s="122">
        <f>+C37</f>
        <v>21201203</v>
      </c>
      <c r="M37" s="137"/>
    </row>
    <row r="38" spans="1:16" s="116" customFormat="1" x14ac:dyDescent="0.2">
      <c r="A38" s="116" t="s">
        <v>57</v>
      </c>
      <c r="B38" s="138">
        <v>226</v>
      </c>
      <c r="C38" s="117">
        <v>83162849</v>
      </c>
      <c r="D38" s="116" t="s">
        <v>7</v>
      </c>
      <c r="E38" s="116">
        <v>2014</v>
      </c>
      <c r="F38" s="140">
        <f t="shared" si="0"/>
        <v>2013</v>
      </c>
      <c r="G38" s="116" t="s">
        <v>159</v>
      </c>
      <c r="H38" s="123">
        <v>0.2</v>
      </c>
      <c r="I38" s="116">
        <v>1</v>
      </c>
      <c r="J38" s="116">
        <v>2</v>
      </c>
      <c r="K38" s="117">
        <f>+C38*H38</f>
        <v>16632569.800000001</v>
      </c>
      <c r="L38" s="117">
        <f>+C38</f>
        <v>83162849</v>
      </c>
      <c r="M38" s="137">
        <f>+(+H38/(1-H38))</f>
        <v>0.25</v>
      </c>
      <c r="N38" s="117">
        <f>+C43</f>
        <v>17462187</v>
      </c>
      <c r="O38" s="117">
        <f>+N38</f>
        <v>17462187</v>
      </c>
    </row>
    <row r="39" spans="1:16" s="116" customFormat="1" x14ac:dyDescent="0.2">
      <c r="A39" s="116" t="s">
        <v>72</v>
      </c>
      <c r="B39" s="116">
        <v>231</v>
      </c>
      <c r="C39" s="117">
        <v>374228368</v>
      </c>
      <c r="D39" s="116" t="s">
        <v>21</v>
      </c>
      <c r="E39" s="116">
        <v>2014</v>
      </c>
      <c r="F39" s="140">
        <f t="shared" si="0"/>
        <v>2013</v>
      </c>
      <c r="M39" s="137"/>
    </row>
    <row r="40" spans="1:16" s="116" customFormat="1" x14ac:dyDescent="0.2">
      <c r="A40" s="116" t="s">
        <v>22</v>
      </c>
      <c r="B40" s="116">
        <v>318</v>
      </c>
      <c r="C40" s="117">
        <v>44973152</v>
      </c>
      <c r="D40" s="116" t="s">
        <v>21</v>
      </c>
      <c r="E40" s="116">
        <v>2014</v>
      </c>
      <c r="F40" s="140">
        <f t="shared" si="0"/>
        <v>2013</v>
      </c>
      <c r="M40" s="137"/>
    </row>
    <row r="41" spans="1:16" s="116" customFormat="1" x14ac:dyDescent="0.2">
      <c r="A41" s="116" t="s">
        <v>74</v>
      </c>
      <c r="B41" s="116">
        <v>625</v>
      </c>
      <c r="C41" s="117">
        <v>66547505</v>
      </c>
      <c r="D41" s="116" t="s">
        <v>32</v>
      </c>
      <c r="E41" s="116">
        <v>2014</v>
      </c>
      <c r="F41" s="140">
        <f t="shared" si="0"/>
        <v>2013</v>
      </c>
      <c r="M41" s="137"/>
    </row>
    <row r="42" spans="1:16" s="116" customFormat="1" x14ac:dyDescent="0.2">
      <c r="A42" s="116" t="s">
        <v>76</v>
      </c>
      <c r="B42" s="116">
        <v>626</v>
      </c>
      <c r="C42" s="117">
        <v>44471771</v>
      </c>
      <c r="D42" s="116" t="s">
        <v>32</v>
      </c>
      <c r="E42" s="116">
        <v>2014</v>
      </c>
      <c r="F42" s="140">
        <f t="shared" si="0"/>
        <v>2013</v>
      </c>
      <c r="M42" s="137"/>
    </row>
    <row r="43" spans="1:16" s="116" customFormat="1" x14ac:dyDescent="0.2">
      <c r="A43" s="116" t="s">
        <v>63</v>
      </c>
      <c r="B43" s="116">
        <v>627</v>
      </c>
      <c r="C43" s="117">
        <v>17462187</v>
      </c>
      <c r="D43" s="116" t="s">
        <v>33</v>
      </c>
      <c r="E43" s="116">
        <v>2014</v>
      </c>
      <c r="F43" s="140">
        <f t="shared" si="0"/>
        <v>2013</v>
      </c>
      <c r="M43" s="137"/>
    </row>
    <row r="44" spans="1:16" s="116" customFormat="1" x14ac:dyDescent="0.2">
      <c r="A44" s="116" t="s">
        <v>78</v>
      </c>
      <c r="B44" s="116">
        <v>838</v>
      </c>
      <c r="C44" s="117">
        <v>93557089</v>
      </c>
      <c r="D44" s="116" t="s">
        <v>37</v>
      </c>
      <c r="E44" s="116">
        <v>2014</v>
      </c>
      <c r="F44" s="140">
        <f t="shared" si="0"/>
        <v>2013</v>
      </c>
      <c r="M44" s="137"/>
    </row>
    <row r="45" spans="1:16" s="116" customFormat="1" x14ac:dyDescent="0.2">
      <c r="A45" s="116" t="s">
        <v>3</v>
      </c>
      <c r="B45" s="116">
        <v>774</v>
      </c>
      <c r="C45" s="117">
        <v>199529845</v>
      </c>
      <c r="D45" s="116" t="s">
        <v>4</v>
      </c>
      <c r="E45" s="116">
        <v>2013</v>
      </c>
      <c r="F45" s="140">
        <f t="shared" si="0"/>
        <v>2012</v>
      </c>
      <c r="M45" s="137"/>
    </row>
    <row r="46" spans="1:16" s="116" customFormat="1" x14ac:dyDescent="0.2">
      <c r="A46" s="116" t="s">
        <v>5</v>
      </c>
      <c r="B46" s="116">
        <v>775</v>
      </c>
      <c r="C46" s="117">
        <v>29570598</v>
      </c>
      <c r="D46" s="116" t="s">
        <v>4</v>
      </c>
      <c r="E46" s="116">
        <v>2013</v>
      </c>
      <c r="F46" s="140">
        <f t="shared" si="0"/>
        <v>2012</v>
      </c>
      <c r="M46" s="137"/>
    </row>
    <row r="47" spans="1:16" s="116" customFormat="1" x14ac:dyDescent="0.2">
      <c r="A47" s="116" t="s">
        <v>8</v>
      </c>
      <c r="B47" s="136">
        <v>225</v>
      </c>
      <c r="C47" s="117">
        <v>104234037</v>
      </c>
      <c r="D47" s="116" t="s">
        <v>4</v>
      </c>
      <c r="E47" s="116">
        <v>2013</v>
      </c>
      <c r="F47" s="140">
        <f t="shared" si="0"/>
        <v>2012</v>
      </c>
      <c r="G47" s="116" t="s">
        <v>159</v>
      </c>
      <c r="H47" s="123">
        <v>0.2</v>
      </c>
      <c r="I47" s="116">
        <v>1</v>
      </c>
      <c r="J47" s="116">
        <v>1</v>
      </c>
      <c r="K47" s="117">
        <f>+C47*H47</f>
        <v>20846807.400000002</v>
      </c>
      <c r="L47" s="117">
        <f>+C47-K47</f>
        <v>83387229.599999994</v>
      </c>
      <c r="M47" s="137">
        <f>+(+H47/(1-H47))</f>
        <v>0.25</v>
      </c>
      <c r="N47" s="117">
        <f>+L47*M47</f>
        <v>20846807.399999999</v>
      </c>
      <c r="O47" s="117">
        <f>+N47</f>
        <v>20846807.399999999</v>
      </c>
      <c r="P47" s="117"/>
    </row>
    <row r="48" spans="1:16" s="116" customFormat="1" x14ac:dyDescent="0.2">
      <c r="A48" s="116" t="s">
        <v>10</v>
      </c>
      <c r="B48" s="116">
        <v>623</v>
      </c>
      <c r="C48" s="117">
        <v>29187296</v>
      </c>
      <c r="D48" s="116" t="s">
        <v>7</v>
      </c>
      <c r="E48" s="116">
        <v>2013</v>
      </c>
      <c r="F48" s="140">
        <f t="shared" si="0"/>
        <v>2012</v>
      </c>
      <c r="M48" s="137"/>
    </row>
    <row r="49" spans="1:16" s="116" customFormat="1" x14ac:dyDescent="0.2">
      <c r="A49" s="116" t="s">
        <v>57</v>
      </c>
      <c r="B49" s="138">
        <v>226</v>
      </c>
      <c r="C49" s="117">
        <v>10000000</v>
      </c>
      <c r="D49" s="116" t="s">
        <v>7</v>
      </c>
      <c r="E49" s="116">
        <v>2013</v>
      </c>
      <c r="F49" s="140">
        <f t="shared" si="0"/>
        <v>2012</v>
      </c>
      <c r="G49" s="116" t="s">
        <v>159</v>
      </c>
      <c r="H49" s="123">
        <v>0.2</v>
      </c>
      <c r="I49" s="116">
        <v>1</v>
      </c>
      <c r="J49" s="116">
        <v>2</v>
      </c>
      <c r="K49" s="117">
        <f>+C49*H49</f>
        <v>2000000</v>
      </c>
      <c r="L49" s="117">
        <f>+C49</f>
        <v>10000000</v>
      </c>
      <c r="M49" s="137">
        <f>+(+H49/(1-H49))</f>
        <v>0.25</v>
      </c>
      <c r="N49" s="117">
        <f>+C54</f>
        <v>9345016</v>
      </c>
      <c r="O49" s="117">
        <f>+N49</f>
        <v>9345016</v>
      </c>
    </row>
    <row r="50" spans="1:16" s="116" customFormat="1" x14ac:dyDescent="0.2">
      <c r="A50" s="116" t="s">
        <v>20</v>
      </c>
      <c r="B50" s="116">
        <v>231</v>
      </c>
      <c r="C50" s="117">
        <v>243729779</v>
      </c>
      <c r="D50" s="116" t="s">
        <v>21</v>
      </c>
      <c r="E50" s="116">
        <v>2013</v>
      </c>
      <c r="F50" s="140">
        <f t="shared" si="0"/>
        <v>2012</v>
      </c>
      <c r="M50" s="137"/>
    </row>
    <row r="51" spans="1:16" s="116" customFormat="1" x14ac:dyDescent="0.2">
      <c r="A51" s="116" t="s">
        <v>22</v>
      </c>
      <c r="B51" s="116">
        <v>318</v>
      </c>
      <c r="C51" s="117">
        <v>50417405</v>
      </c>
      <c r="D51" s="116" t="s">
        <v>21</v>
      </c>
      <c r="E51" s="116">
        <v>2013</v>
      </c>
      <c r="F51" s="140">
        <f t="shared" si="0"/>
        <v>2012</v>
      </c>
      <c r="M51" s="137"/>
    </row>
    <row r="52" spans="1:16" s="116" customFormat="1" x14ac:dyDescent="0.2">
      <c r="A52" s="116" t="s">
        <v>58</v>
      </c>
      <c r="B52" s="116">
        <v>625</v>
      </c>
      <c r="C52" s="117">
        <v>46189183</v>
      </c>
      <c r="D52" s="116" t="s">
        <v>32</v>
      </c>
      <c r="E52" s="116">
        <v>2013</v>
      </c>
      <c r="F52" s="140">
        <f t="shared" si="0"/>
        <v>2012</v>
      </c>
      <c r="M52" s="137"/>
    </row>
    <row r="53" spans="1:16" s="116" customFormat="1" x14ac:dyDescent="0.2">
      <c r="A53" s="116" t="s">
        <v>27</v>
      </c>
      <c r="B53" s="116">
        <v>626</v>
      </c>
      <c r="C53" s="117">
        <v>20846807</v>
      </c>
      <c r="D53" s="116" t="s">
        <v>32</v>
      </c>
      <c r="E53" s="116">
        <v>2013</v>
      </c>
      <c r="F53" s="140">
        <f t="shared" si="0"/>
        <v>2012</v>
      </c>
      <c r="M53" s="137"/>
    </row>
    <row r="54" spans="1:16" s="116" customFormat="1" x14ac:dyDescent="0.2">
      <c r="A54" s="116" t="s">
        <v>63</v>
      </c>
      <c r="B54" s="116">
        <v>627</v>
      </c>
      <c r="C54" s="117">
        <v>9345016</v>
      </c>
      <c r="D54" s="116" t="s">
        <v>33</v>
      </c>
      <c r="E54" s="116">
        <v>2013</v>
      </c>
      <c r="F54" s="140">
        <f t="shared" si="0"/>
        <v>2012</v>
      </c>
      <c r="M54" s="137"/>
    </row>
    <row r="55" spans="1:16" s="116" customFormat="1" x14ac:dyDescent="0.2">
      <c r="A55" s="116" t="s">
        <v>62</v>
      </c>
      <c r="B55" s="116">
        <v>838</v>
      </c>
      <c r="C55" s="117">
        <v>57690974</v>
      </c>
      <c r="D55" s="116" t="s">
        <v>37</v>
      </c>
      <c r="E55" s="116">
        <v>2013</v>
      </c>
      <c r="F55" s="140">
        <f t="shared" si="0"/>
        <v>2012</v>
      </c>
      <c r="M55" s="137"/>
    </row>
    <row r="56" spans="1:16" s="116" customFormat="1" x14ac:dyDescent="0.2">
      <c r="A56" s="116" t="s">
        <v>3</v>
      </c>
      <c r="B56" s="116">
        <v>774</v>
      </c>
      <c r="C56" s="117">
        <v>119240297</v>
      </c>
      <c r="D56" s="116" t="s">
        <v>4</v>
      </c>
      <c r="E56" s="116">
        <v>2012</v>
      </c>
      <c r="F56" s="140">
        <f t="shared" si="0"/>
        <v>2011</v>
      </c>
      <c r="M56" s="137"/>
    </row>
    <row r="57" spans="1:16" s="116" customFormat="1" x14ac:dyDescent="0.2">
      <c r="A57" s="116" t="s">
        <v>5</v>
      </c>
      <c r="B57" s="116">
        <v>775</v>
      </c>
      <c r="C57" s="117">
        <v>7800325</v>
      </c>
      <c r="D57" s="116" t="s">
        <v>4</v>
      </c>
      <c r="E57" s="116">
        <v>2012</v>
      </c>
      <c r="F57" s="140">
        <f t="shared" si="0"/>
        <v>2011</v>
      </c>
      <c r="M57" s="137"/>
    </row>
    <row r="58" spans="1:16" s="116" customFormat="1" x14ac:dyDescent="0.2">
      <c r="A58" s="116" t="s">
        <v>8</v>
      </c>
      <c r="B58" s="136">
        <v>225</v>
      </c>
      <c r="C58" s="117">
        <v>144634767</v>
      </c>
      <c r="D58" s="116" t="s">
        <v>4</v>
      </c>
      <c r="E58" s="116">
        <v>2012</v>
      </c>
      <c r="F58" s="140">
        <f t="shared" si="0"/>
        <v>2011</v>
      </c>
      <c r="G58" s="116" t="s">
        <v>159</v>
      </c>
      <c r="H58" s="123">
        <v>0.2</v>
      </c>
      <c r="I58" s="116">
        <v>1</v>
      </c>
      <c r="J58" s="116">
        <v>1</v>
      </c>
      <c r="K58" s="117">
        <f>+C58*H58</f>
        <v>28926953.400000002</v>
      </c>
      <c r="L58" s="117">
        <f>+C58-K58</f>
        <v>115707813.59999999</v>
      </c>
      <c r="M58" s="137">
        <f>+(+H58/(1-H58))</f>
        <v>0.25</v>
      </c>
      <c r="N58" s="117">
        <f>+L58*M58</f>
        <v>28926953.399999999</v>
      </c>
      <c r="O58" s="117">
        <f>+N58</f>
        <v>28926953.399999999</v>
      </c>
      <c r="P58" s="117"/>
    </row>
    <row r="59" spans="1:16" s="116" customFormat="1" x14ac:dyDescent="0.2">
      <c r="A59" s="116" t="s">
        <v>10</v>
      </c>
      <c r="B59" s="116">
        <v>623</v>
      </c>
      <c r="C59" s="117">
        <v>8109965</v>
      </c>
      <c r="D59" s="116" t="s">
        <v>7</v>
      </c>
      <c r="E59" s="116">
        <v>2012</v>
      </c>
      <c r="F59" s="140">
        <f t="shared" si="0"/>
        <v>2011</v>
      </c>
      <c r="M59" s="137"/>
    </row>
    <row r="60" spans="1:16" s="116" customFormat="1" x14ac:dyDescent="0.2">
      <c r="A60" s="116" t="s">
        <v>57</v>
      </c>
      <c r="B60" s="138">
        <v>226</v>
      </c>
      <c r="C60" s="117">
        <v>39177135</v>
      </c>
      <c r="D60" s="116" t="s">
        <v>7</v>
      </c>
      <c r="E60" s="116">
        <v>2012</v>
      </c>
      <c r="F60" s="140">
        <f t="shared" si="0"/>
        <v>2011</v>
      </c>
      <c r="G60" s="116" t="s">
        <v>159</v>
      </c>
      <c r="H60" s="123">
        <v>0.2</v>
      </c>
      <c r="I60" s="116">
        <v>1</v>
      </c>
      <c r="J60" s="116">
        <v>2</v>
      </c>
      <c r="K60" s="117">
        <f>+C60*H60</f>
        <v>7835427</v>
      </c>
      <c r="L60" s="117">
        <f>+C60</f>
        <v>39177135</v>
      </c>
      <c r="M60" s="137">
        <f>+(+H60/(1-H60))</f>
        <v>0.25</v>
      </c>
      <c r="N60" s="117">
        <f>+C65</f>
        <v>7929964</v>
      </c>
      <c r="O60" s="117">
        <f>+N60</f>
        <v>7929964</v>
      </c>
    </row>
    <row r="61" spans="1:16" s="116" customFormat="1" x14ac:dyDescent="0.2">
      <c r="A61" s="116" t="s">
        <v>20</v>
      </c>
      <c r="B61" s="116">
        <v>231</v>
      </c>
      <c r="C61" s="117">
        <v>195425901</v>
      </c>
      <c r="D61" s="116" t="s">
        <v>21</v>
      </c>
      <c r="E61" s="116">
        <v>2012</v>
      </c>
      <c r="F61" s="140">
        <f t="shared" si="0"/>
        <v>2011</v>
      </c>
      <c r="M61" s="137"/>
    </row>
    <row r="62" spans="1:16" s="116" customFormat="1" x14ac:dyDescent="0.2">
      <c r="A62" s="116" t="s">
        <v>22</v>
      </c>
      <c r="B62" s="116">
        <v>318</v>
      </c>
      <c r="C62" s="117">
        <v>28962388</v>
      </c>
      <c r="D62" s="116" t="s">
        <v>21</v>
      </c>
      <c r="E62" s="116">
        <v>2012</v>
      </c>
      <c r="F62" s="140">
        <f t="shared" si="0"/>
        <v>2011</v>
      </c>
      <c r="M62" s="137"/>
    </row>
    <row r="63" spans="1:16" s="116" customFormat="1" x14ac:dyDescent="0.2">
      <c r="A63" s="116" t="s">
        <v>58</v>
      </c>
      <c r="B63" s="116">
        <v>625</v>
      </c>
      <c r="C63" s="117">
        <v>24242173</v>
      </c>
      <c r="D63" s="116" t="s">
        <v>32</v>
      </c>
      <c r="E63" s="116">
        <v>2012</v>
      </c>
      <c r="F63" s="140">
        <f t="shared" si="0"/>
        <v>2011</v>
      </c>
      <c r="M63" s="137"/>
    </row>
    <row r="64" spans="1:16" s="116" customFormat="1" x14ac:dyDescent="0.2">
      <c r="A64" s="116" t="s">
        <v>27</v>
      </c>
      <c r="B64" s="116">
        <v>626</v>
      </c>
      <c r="C64" s="117">
        <v>28926953</v>
      </c>
      <c r="D64" s="116" t="s">
        <v>32</v>
      </c>
      <c r="E64" s="116">
        <v>2012</v>
      </c>
      <c r="F64" s="140">
        <f t="shared" si="0"/>
        <v>2011</v>
      </c>
      <c r="M64" s="137"/>
    </row>
    <row r="65" spans="1:16" s="116" customFormat="1" x14ac:dyDescent="0.2">
      <c r="A65" s="116" t="s">
        <v>28</v>
      </c>
      <c r="B65" s="116">
        <v>627</v>
      </c>
      <c r="C65" s="117">
        <v>7929964</v>
      </c>
      <c r="D65" s="116" t="s">
        <v>33</v>
      </c>
      <c r="E65" s="116">
        <v>2012</v>
      </c>
      <c r="F65" s="140">
        <f t="shared" si="0"/>
        <v>2011</v>
      </c>
      <c r="M65" s="137"/>
    </row>
    <row r="66" spans="1:16" s="116" customFormat="1" x14ac:dyDescent="0.2">
      <c r="A66" s="116" t="s">
        <v>62</v>
      </c>
      <c r="B66" s="116">
        <v>838</v>
      </c>
      <c r="C66" s="117">
        <v>45239162</v>
      </c>
      <c r="D66" s="116" t="s">
        <v>37</v>
      </c>
      <c r="E66" s="116">
        <v>2012</v>
      </c>
      <c r="F66" s="140">
        <f t="shared" si="0"/>
        <v>2011</v>
      </c>
      <c r="M66" s="137"/>
    </row>
    <row r="67" spans="1:16" s="116" customFormat="1" x14ac:dyDescent="0.2">
      <c r="A67" s="116" t="s">
        <v>3</v>
      </c>
      <c r="B67" s="116">
        <v>774</v>
      </c>
      <c r="C67" s="117">
        <v>86498494</v>
      </c>
      <c r="D67" s="116" t="s">
        <v>4</v>
      </c>
      <c r="E67" s="116">
        <v>2011</v>
      </c>
      <c r="F67" s="140">
        <f t="shared" ref="F67:F120" si="1">+E67-1</f>
        <v>2010</v>
      </c>
      <c r="M67" s="137"/>
    </row>
    <row r="68" spans="1:16" s="116" customFormat="1" x14ac:dyDescent="0.2">
      <c r="A68" s="116" t="s">
        <v>5</v>
      </c>
      <c r="B68" s="116">
        <v>775</v>
      </c>
      <c r="C68" s="117">
        <v>15193526</v>
      </c>
      <c r="D68" s="116" t="s">
        <v>4</v>
      </c>
      <c r="E68" s="116">
        <v>2011</v>
      </c>
      <c r="F68" s="140">
        <f t="shared" si="1"/>
        <v>2010</v>
      </c>
      <c r="M68" s="137"/>
    </row>
    <row r="69" spans="1:16" s="116" customFormat="1" x14ac:dyDescent="0.2">
      <c r="A69" s="116" t="s">
        <v>8</v>
      </c>
      <c r="B69" s="136">
        <v>225</v>
      </c>
      <c r="C69" s="117">
        <v>45077166</v>
      </c>
      <c r="D69" s="116" t="s">
        <v>4</v>
      </c>
      <c r="E69" s="116">
        <v>2011</v>
      </c>
      <c r="F69" s="140">
        <f t="shared" si="1"/>
        <v>2010</v>
      </c>
      <c r="G69" s="116" t="s">
        <v>161</v>
      </c>
      <c r="H69" s="123">
        <v>0.17</v>
      </c>
      <c r="I69" s="116">
        <v>1</v>
      </c>
      <c r="J69" s="116">
        <v>1</v>
      </c>
      <c r="K69" s="117">
        <f>+C69*H69</f>
        <v>7663118.2200000007</v>
      </c>
      <c r="L69" s="117">
        <f>+C69-K69</f>
        <v>37414047.780000001</v>
      </c>
      <c r="M69" s="137">
        <f>+(+H69/(1-H69))</f>
        <v>0.20481927710843376</v>
      </c>
      <c r="N69" s="117">
        <f>+L69*M69</f>
        <v>7663118.2200000007</v>
      </c>
      <c r="O69" s="117">
        <f>+N69</f>
        <v>7663118.2200000007</v>
      </c>
      <c r="P69" s="117"/>
    </row>
    <row r="70" spans="1:16" s="116" customFormat="1" x14ac:dyDescent="0.2">
      <c r="A70" s="116" t="s">
        <v>11</v>
      </c>
      <c r="B70" s="116">
        <v>624</v>
      </c>
      <c r="C70" s="117">
        <v>8405403</v>
      </c>
      <c r="D70" s="116" t="s">
        <v>7</v>
      </c>
      <c r="E70" s="116">
        <v>2011</v>
      </c>
      <c r="F70" s="140">
        <f t="shared" si="1"/>
        <v>2010</v>
      </c>
      <c r="I70" s="116">
        <v>1</v>
      </c>
      <c r="J70" s="116">
        <v>9</v>
      </c>
      <c r="L70" s="122">
        <f>+C70</f>
        <v>8405403</v>
      </c>
      <c r="M70" s="137"/>
    </row>
    <row r="71" spans="1:16" s="116" customFormat="1" x14ac:dyDescent="0.2">
      <c r="A71" s="116" t="s">
        <v>57</v>
      </c>
      <c r="B71" s="138">
        <v>226</v>
      </c>
      <c r="C71" s="117">
        <v>16091771</v>
      </c>
      <c r="D71" s="116" t="s">
        <v>7</v>
      </c>
      <c r="E71" s="116">
        <v>2011</v>
      </c>
      <c r="F71" s="140">
        <f t="shared" si="1"/>
        <v>2010</v>
      </c>
      <c r="G71" s="116" t="s">
        <v>161</v>
      </c>
      <c r="H71" s="123">
        <v>0.17</v>
      </c>
      <c r="I71" s="116">
        <v>1</v>
      </c>
      <c r="J71" s="116">
        <v>2</v>
      </c>
      <c r="K71" s="117">
        <f>+C71*H71</f>
        <v>2735601.0700000003</v>
      </c>
      <c r="L71" s="117">
        <f>+C71</f>
        <v>16091771</v>
      </c>
      <c r="M71" s="137">
        <f>+(+H71/(1-H71))</f>
        <v>0.20481927710843376</v>
      </c>
      <c r="N71" s="117">
        <f>+C76</f>
        <v>3592478</v>
      </c>
      <c r="O71" s="117">
        <f>+N71</f>
        <v>3592478</v>
      </c>
    </row>
    <row r="72" spans="1:16" s="116" customFormat="1" x14ac:dyDescent="0.2">
      <c r="A72" s="116" t="s">
        <v>20</v>
      </c>
      <c r="B72" s="116">
        <v>231</v>
      </c>
      <c r="C72" s="117">
        <v>106372803</v>
      </c>
      <c r="D72" s="116" t="s">
        <v>21</v>
      </c>
      <c r="E72" s="116">
        <v>2011</v>
      </c>
      <c r="F72" s="140">
        <f t="shared" si="1"/>
        <v>2010</v>
      </c>
      <c r="M72" s="137"/>
    </row>
    <row r="73" spans="1:16" s="116" customFormat="1" x14ac:dyDescent="0.2">
      <c r="A73" s="116" t="s">
        <v>22</v>
      </c>
      <c r="B73" s="116">
        <v>318</v>
      </c>
      <c r="C73" s="117">
        <v>15899209</v>
      </c>
      <c r="D73" s="116" t="s">
        <v>21</v>
      </c>
      <c r="E73" s="116">
        <v>2011</v>
      </c>
      <c r="F73" s="140">
        <f t="shared" si="1"/>
        <v>2010</v>
      </c>
      <c r="M73" s="137"/>
    </row>
    <row r="74" spans="1:16" s="116" customFormat="1" x14ac:dyDescent="0.2">
      <c r="A74" s="116" t="s">
        <v>58</v>
      </c>
      <c r="B74" s="116">
        <v>625</v>
      </c>
      <c r="C74" s="117">
        <v>17716540</v>
      </c>
      <c r="D74" s="116" t="s">
        <v>32</v>
      </c>
      <c r="E74" s="116">
        <v>2011</v>
      </c>
      <c r="F74" s="140">
        <f t="shared" si="1"/>
        <v>2010</v>
      </c>
      <c r="M74" s="137"/>
    </row>
    <row r="75" spans="1:16" s="116" customFormat="1" x14ac:dyDescent="0.2">
      <c r="A75" s="116" t="s">
        <v>27</v>
      </c>
      <c r="B75" s="116">
        <v>626</v>
      </c>
      <c r="C75" s="117">
        <v>7663118</v>
      </c>
      <c r="D75" s="116" t="s">
        <v>32</v>
      </c>
      <c r="E75" s="116">
        <v>2011</v>
      </c>
      <c r="F75" s="140">
        <f t="shared" si="1"/>
        <v>2010</v>
      </c>
      <c r="M75" s="137"/>
    </row>
    <row r="76" spans="1:16" s="116" customFormat="1" x14ac:dyDescent="0.2">
      <c r="A76" s="116" t="s">
        <v>28</v>
      </c>
      <c r="B76" s="116">
        <v>627</v>
      </c>
      <c r="C76" s="117">
        <v>3592478</v>
      </c>
      <c r="D76" s="116" t="s">
        <v>33</v>
      </c>
      <c r="E76" s="116">
        <v>2011</v>
      </c>
      <c r="F76" s="140">
        <f t="shared" si="1"/>
        <v>2010</v>
      </c>
      <c r="M76" s="137"/>
    </row>
    <row r="77" spans="1:16" s="116" customFormat="1" x14ac:dyDescent="0.2">
      <c r="A77" s="116" t="s">
        <v>60</v>
      </c>
      <c r="B77" s="116">
        <v>838</v>
      </c>
      <c r="C77" s="117">
        <v>21787180</v>
      </c>
      <c r="D77" s="116" t="s">
        <v>37</v>
      </c>
      <c r="E77" s="116">
        <v>2011</v>
      </c>
      <c r="F77" s="140">
        <f t="shared" si="1"/>
        <v>2010</v>
      </c>
      <c r="M77" s="137"/>
    </row>
    <row r="78" spans="1:16" s="116" customFormat="1" x14ac:dyDescent="0.2">
      <c r="A78" s="116" t="s">
        <v>3</v>
      </c>
      <c r="B78" s="116">
        <v>774</v>
      </c>
      <c r="C78" s="117">
        <v>69088108</v>
      </c>
      <c r="D78" s="116" t="s">
        <v>4</v>
      </c>
      <c r="E78" s="116">
        <v>2010</v>
      </c>
      <c r="F78" s="140">
        <f t="shared" si="1"/>
        <v>2009</v>
      </c>
      <c r="M78" s="137"/>
    </row>
    <row r="79" spans="1:16" s="116" customFormat="1" x14ac:dyDescent="0.2">
      <c r="A79" s="116" t="s">
        <v>5</v>
      </c>
      <c r="B79" s="116">
        <v>775</v>
      </c>
      <c r="C79" s="117">
        <v>8001938</v>
      </c>
      <c r="D79" s="116" t="s">
        <v>4</v>
      </c>
      <c r="E79" s="116">
        <v>2010</v>
      </c>
      <c r="F79" s="140">
        <f t="shared" si="1"/>
        <v>2009</v>
      </c>
      <c r="M79" s="137"/>
    </row>
    <row r="80" spans="1:16" s="116" customFormat="1" x14ac:dyDescent="0.2">
      <c r="A80" s="116" t="s">
        <v>8</v>
      </c>
      <c r="B80" s="136">
        <v>225</v>
      </c>
      <c r="C80" s="117">
        <v>40123620</v>
      </c>
      <c r="D80" s="116" t="s">
        <v>4</v>
      </c>
      <c r="E80" s="116">
        <v>2010</v>
      </c>
      <c r="F80" s="140">
        <f t="shared" si="1"/>
        <v>2009</v>
      </c>
      <c r="G80" s="116" t="s">
        <v>161</v>
      </c>
      <c r="H80" s="123">
        <v>0.17</v>
      </c>
      <c r="I80" s="116">
        <v>1</v>
      </c>
      <c r="J80" s="116">
        <v>1</v>
      </c>
      <c r="K80" s="117">
        <f>+C80*H80</f>
        <v>6821015.4000000004</v>
      </c>
      <c r="L80" s="117">
        <f>+C80-K80</f>
        <v>33302604.600000001</v>
      </c>
      <c r="M80" s="137">
        <f>+(+H80/(1-H80))</f>
        <v>0.20481927710843376</v>
      </c>
      <c r="N80" s="117">
        <f>+L80*M80</f>
        <v>6821015.4000000013</v>
      </c>
      <c r="O80" s="117">
        <f>+N80</f>
        <v>6821015.4000000013</v>
      </c>
      <c r="P80" s="117"/>
    </row>
    <row r="81" spans="1:16" s="116" customFormat="1" x14ac:dyDescent="0.2">
      <c r="A81" s="116" t="s">
        <v>10</v>
      </c>
      <c r="B81" s="116">
        <v>623</v>
      </c>
      <c r="C81" s="117">
        <v>8001938</v>
      </c>
      <c r="D81" s="116" t="s">
        <v>7</v>
      </c>
      <c r="E81" s="116">
        <v>2010</v>
      </c>
      <c r="F81" s="140">
        <f t="shared" si="1"/>
        <v>2009</v>
      </c>
      <c r="M81" s="137"/>
    </row>
    <row r="82" spans="1:16" s="116" customFormat="1" x14ac:dyDescent="0.2">
      <c r="A82" s="116" t="s">
        <v>19</v>
      </c>
      <c r="B82" s="138">
        <v>226</v>
      </c>
      <c r="C82" s="117">
        <v>10000000</v>
      </c>
      <c r="D82" s="116" t="s">
        <v>7</v>
      </c>
      <c r="E82" s="116">
        <v>2010</v>
      </c>
      <c r="F82" s="140">
        <f t="shared" si="1"/>
        <v>2009</v>
      </c>
      <c r="G82" s="116" t="s">
        <v>161</v>
      </c>
      <c r="H82" s="123">
        <v>0.17</v>
      </c>
      <c r="I82" s="116">
        <v>1</v>
      </c>
      <c r="J82" s="116">
        <v>2</v>
      </c>
      <c r="K82" s="117">
        <f>+C82*H82</f>
        <v>1700000.0000000002</v>
      </c>
      <c r="L82" s="117">
        <f>+C82</f>
        <v>10000000</v>
      </c>
      <c r="M82" s="137">
        <f>+(+H82/(1-H82))</f>
        <v>0.20481927710843376</v>
      </c>
      <c r="N82" s="117">
        <f>+C87</f>
        <v>2048193</v>
      </c>
      <c r="O82" s="117">
        <f>+N82</f>
        <v>2048193</v>
      </c>
    </row>
    <row r="83" spans="1:16" s="116" customFormat="1" x14ac:dyDescent="0.2">
      <c r="A83" s="116" t="s">
        <v>20</v>
      </c>
      <c r="B83" s="116">
        <v>231</v>
      </c>
      <c r="C83" s="117">
        <v>92390713</v>
      </c>
      <c r="D83" s="116" t="s">
        <v>21</v>
      </c>
      <c r="E83" s="116">
        <v>2010</v>
      </c>
      <c r="F83" s="140">
        <f t="shared" si="1"/>
        <v>2009</v>
      </c>
      <c r="M83" s="137"/>
    </row>
    <row r="84" spans="1:16" s="116" customFormat="1" x14ac:dyDescent="0.2">
      <c r="A84" s="116" t="s">
        <v>22</v>
      </c>
      <c r="B84" s="116">
        <v>318</v>
      </c>
      <c r="C84" s="117">
        <v>6821015</v>
      </c>
      <c r="D84" s="116" t="s">
        <v>21</v>
      </c>
      <c r="E84" s="116">
        <v>2010</v>
      </c>
      <c r="F84" s="140">
        <f t="shared" si="1"/>
        <v>2009</v>
      </c>
      <c r="M84" s="137"/>
    </row>
    <row r="85" spans="1:16" s="116" customFormat="1" x14ac:dyDescent="0.2">
      <c r="A85" s="116" t="s">
        <v>26</v>
      </c>
      <c r="B85" s="116">
        <v>625</v>
      </c>
      <c r="C85" s="117">
        <v>13981055</v>
      </c>
      <c r="D85" s="116" t="s">
        <v>32</v>
      </c>
      <c r="E85" s="116">
        <v>2010</v>
      </c>
      <c r="F85" s="140">
        <f t="shared" si="1"/>
        <v>2009</v>
      </c>
      <c r="M85" s="137"/>
    </row>
    <row r="86" spans="1:16" s="116" customFormat="1" x14ac:dyDescent="0.2">
      <c r="A86" s="116" t="s">
        <v>27</v>
      </c>
      <c r="B86" s="116">
        <v>626</v>
      </c>
      <c r="C86" s="117">
        <v>6821015</v>
      </c>
      <c r="D86" s="116" t="s">
        <v>32</v>
      </c>
      <c r="E86" s="116">
        <v>2010</v>
      </c>
      <c r="F86" s="140">
        <f t="shared" si="1"/>
        <v>2009</v>
      </c>
      <c r="M86" s="137"/>
    </row>
    <row r="87" spans="1:16" s="116" customFormat="1" x14ac:dyDescent="0.2">
      <c r="A87" s="116" t="s">
        <v>28</v>
      </c>
      <c r="B87" s="116">
        <v>627</v>
      </c>
      <c r="C87" s="117">
        <v>2048193</v>
      </c>
      <c r="D87" s="116" t="s">
        <v>33</v>
      </c>
      <c r="E87" s="116">
        <v>2010</v>
      </c>
      <c r="F87" s="140">
        <f t="shared" si="1"/>
        <v>2009</v>
      </c>
      <c r="M87" s="137"/>
    </row>
    <row r="88" spans="1:16" s="116" customFormat="1" x14ac:dyDescent="0.2">
      <c r="A88" s="116" t="s">
        <v>53</v>
      </c>
      <c r="B88" s="116">
        <v>838</v>
      </c>
      <c r="C88" s="117">
        <v>18753877</v>
      </c>
      <c r="D88" s="116" t="s">
        <v>37</v>
      </c>
      <c r="E88" s="116">
        <v>2010</v>
      </c>
      <c r="F88" s="140">
        <f t="shared" si="1"/>
        <v>2009</v>
      </c>
      <c r="M88" s="137"/>
    </row>
    <row r="89" spans="1:16" s="116" customFormat="1" x14ac:dyDescent="0.2">
      <c r="A89" s="116" t="s">
        <v>3</v>
      </c>
      <c r="B89" s="116">
        <v>774</v>
      </c>
      <c r="C89" s="117">
        <v>48680616</v>
      </c>
      <c r="D89" s="116" t="s">
        <v>4</v>
      </c>
      <c r="E89" s="116">
        <v>2009</v>
      </c>
      <c r="F89" s="140">
        <f t="shared" si="1"/>
        <v>2008</v>
      </c>
      <c r="M89" s="137"/>
    </row>
    <row r="90" spans="1:16" s="116" customFormat="1" x14ac:dyDescent="0.2">
      <c r="A90" s="116" t="s">
        <v>8</v>
      </c>
      <c r="B90" s="136">
        <v>225</v>
      </c>
      <c r="C90" s="117">
        <v>47070221</v>
      </c>
      <c r="D90" s="116" t="s">
        <v>4</v>
      </c>
      <c r="E90" s="116">
        <v>2009</v>
      </c>
      <c r="F90" s="140">
        <f t="shared" si="1"/>
        <v>2008</v>
      </c>
      <c r="G90" s="116" t="s">
        <v>161</v>
      </c>
      <c r="H90" s="123">
        <v>0.17</v>
      </c>
      <c r="I90" s="116">
        <v>1</v>
      </c>
      <c r="J90" s="116">
        <v>1</v>
      </c>
      <c r="K90" s="117">
        <f>+C90*H90</f>
        <v>8001937.5700000003</v>
      </c>
      <c r="L90" s="117">
        <f>+C90-K90</f>
        <v>39068283.43</v>
      </c>
      <c r="M90" s="137">
        <f>+(+H90/(1-H90))</f>
        <v>0.20481927710843376</v>
      </c>
      <c r="N90" s="117">
        <f>+L90*M90</f>
        <v>8001937.5700000003</v>
      </c>
      <c r="O90" s="117">
        <f>+N90</f>
        <v>8001937.5700000003</v>
      </c>
      <c r="P90" s="117"/>
    </row>
    <row r="91" spans="1:16" s="116" customFormat="1" x14ac:dyDescent="0.2">
      <c r="A91" s="116" t="s">
        <v>11</v>
      </c>
      <c r="B91" s="116">
        <v>624</v>
      </c>
      <c r="C91" s="117">
        <v>7429741</v>
      </c>
      <c r="D91" s="116" t="s">
        <v>7</v>
      </c>
      <c r="E91" s="116">
        <v>2009</v>
      </c>
      <c r="F91" s="140">
        <f t="shared" si="1"/>
        <v>2008</v>
      </c>
      <c r="I91" s="116">
        <v>1</v>
      </c>
      <c r="J91" s="116">
        <v>9</v>
      </c>
      <c r="L91" s="122">
        <f>+C91</f>
        <v>7429741</v>
      </c>
      <c r="M91" s="137"/>
    </row>
    <row r="92" spans="1:16" s="116" customFormat="1" x14ac:dyDescent="0.2">
      <c r="A92" s="116" t="s">
        <v>19</v>
      </c>
      <c r="B92" s="138">
        <v>226</v>
      </c>
      <c r="C92" s="117">
        <v>11231050</v>
      </c>
      <c r="D92" s="116" t="s">
        <v>7</v>
      </c>
      <c r="E92" s="116">
        <v>2009</v>
      </c>
      <c r="F92" s="140">
        <f t="shared" si="1"/>
        <v>2008</v>
      </c>
      <c r="G92" s="116" t="s">
        <v>161</v>
      </c>
      <c r="H92" s="123">
        <v>0.17</v>
      </c>
      <c r="I92" s="116">
        <v>1</v>
      </c>
      <c r="J92" s="116">
        <v>2</v>
      </c>
      <c r="K92" s="117">
        <f>+C92*H92</f>
        <v>1909278.5000000002</v>
      </c>
      <c r="L92" s="117">
        <f>+C92</f>
        <v>11231050</v>
      </c>
      <c r="M92" s="137">
        <f>+(+H92/(1-H92))</f>
        <v>0.20481927710843376</v>
      </c>
      <c r="N92" s="117">
        <f>+L92*M92</f>
        <v>2300335.542168675</v>
      </c>
      <c r="O92" s="117">
        <f>+N92</f>
        <v>2300335.542168675</v>
      </c>
    </row>
    <row r="93" spans="1:16" s="116" customFormat="1" x14ac:dyDescent="0.2">
      <c r="A93" s="116" t="s">
        <v>20</v>
      </c>
      <c r="B93" s="116">
        <v>231</v>
      </c>
      <c r="C93" s="117">
        <v>69088108</v>
      </c>
      <c r="D93" s="116" t="s">
        <v>21</v>
      </c>
      <c r="E93" s="116">
        <v>2009</v>
      </c>
      <c r="F93" s="140">
        <f t="shared" si="1"/>
        <v>2008</v>
      </c>
      <c r="M93" s="137"/>
    </row>
    <row r="94" spans="1:16" s="116" customFormat="1" x14ac:dyDescent="0.2">
      <c r="A94" s="116" t="s">
        <v>22</v>
      </c>
      <c r="B94" s="116">
        <v>318</v>
      </c>
      <c r="C94" s="117">
        <v>8001938</v>
      </c>
      <c r="D94" s="116" t="s">
        <v>21</v>
      </c>
      <c r="E94" s="116">
        <v>2009</v>
      </c>
      <c r="F94" s="140">
        <f t="shared" si="1"/>
        <v>2008</v>
      </c>
      <c r="M94" s="137"/>
    </row>
    <row r="95" spans="1:16" s="116" customFormat="1" x14ac:dyDescent="0.2">
      <c r="A95" s="116" t="s">
        <v>26</v>
      </c>
      <c r="B95" s="116">
        <v>625</v>
      </c>
      <c r="C95" s="117">
        <v>5979117</v>
      </c>
      <c r="D95" s="116" t="s">
        <v>32</v>
      </c>
      <c r="E95" s="116">
        <v>2009</v>
      </c>
      <c r="F95" s="140">
        <f t="shared" si="1"/>
        <v>2008</v>
      </c>
      <c r="M95" s="137"/>
    </row>
    <row r="96" spans="1:16" s="116" customFormat="1" x14ac:dyDescent="0.2">
      <c r="A96" s="116" t="s">
        <v>27</v>
      </c>
      <c r="B96" s="116">
        <v>626</v>
      </c>
      <c r="C96" s="117">
        <v>8001938</v>
      </c>
      <c r="D96" s="116" t="s">
        <v>32</v>
      </c>
      <c r="E96" s="116">
        <v>2009</v>
      </c>
      <c r="F96" s="140">
        <f t="shared" si="1"/>
        <v>2008</v>
      </c>
      <c r="M96" s="137"/>
    </row>
    <row r="97" spans="1:19" x14ac:dyDescent="0.2">
      <c r="A97" s="116" t="s">
        <v>53</v>
      </c>
      <c r="B97" s="116">
        <v>838</v>
      </c>
      <c r="C97" s="117">
        <v>13981055</v>
      </c>
      <c r="D97" s="116" t="s">
        <v>37</v>
      </c>
      <c r="E97" s="116">
        <v>2009</v>
      </c>
      <c r="F97" s="140">
        <f t="shared" si="1"/>
        <v>2008</v>
      </c>
      <c r="R97" s="116"/>
      <c r="S97" s="116"/>
    </row>
    <row r="98" spans="1:19" x14ac:dyDescent="0.2">
      <c r="A98" s="116" t="s">
        <v>3</v>
      </c>
      <c r="B98" s="116">
        <v>774</v>
      </c>
      <c r="C98" s="117">
        <v>16369341</v>
      </c>
      <c r="D98" s="116" t="s">
        <v>4</v>
      </c>
      <c r="E98" s="116">
        <v>2008</v>
      </c>
      <c r="F98" s="140">
        <f t="shared" si="1"/>
        <v>2007</v>
      </c>
      <c r="R98" s="116"/>
      <c r="S98" s="116"/>
    </row>
    <row r="99" spans="1:19" x14ac:dyDescent="0.2">
      <c r="A99" s="116" t="s">
        <v>8</v>
      </c>
      <c r="B99" s="136">
        <v>225</v>
      </c>
      <c r="C99" s="117">
        <v>40807058</v>
      </c>
      <c r="D99" s="116" t="s">
        <v>4</v>
      </c>
      <c r="E99" s="116">
        <v>2008</v>
      </c>
      <c r="F99" s="140">
        <f t="shared" si="1"/>
        <v>2007</v>
      </c>
      <c r="G99" s="116" t="s">
        <v>161</v>
      </c>
      <c r="H99" s="123">
        <v>0.17</v>
      </c>
      <c r="I99" s="116">
        <v>1</v>
      </c>
      <c r="J99" s="116">
        <v>1</v>
      </c>
      <c r="K99" s="117">
        <f>+C99*H99</f>
        <v>6937199.8600000003</v>
      </c>
      <c r="L99" s="117">
        <f>+C99-K99</f>
        <v>33869858.140000001</v>
      </c>
      <c r="M99" s="137">
        <f>+(+H99/(1-H99))</f>
        <v>0.20481927710843376</v>
      </c>
      <c r="N99" s="117">
        <f>+L99*M99</f>
        <v>6937199.8600000013</v>
      </c>
      <c r="O99" s="117">
        <f>+N99</f>
        <v>6937199.8600000013</v>
      </c>
      <c r="P99" s="117"/>
      <c r="R99" s="116"/>
      <c r="S99" s="116"/>
    </row>
    <row r="100" spans="1:19" x14ac:dyDescent="0.2">
      <c r="A100" s="116" t="s">
        <v>10</v>
      </c>
      <c r="B100" s="116">
        <v>623</v>
      </c>
      <c r="C100" s="117">
        <v>3964072</v>
      </c>
      <c r="D100" s="116" t="s">
        <v>7</v>
      </c>
      <c r="E100" s="116">
        <v>2008</v>
      </c>
      <c r="F100" s="140">
        <f t="shared" si="1"/>
        <v>2007</v>
      </c>
      <c r="R100" s="116"/>
      <c r="S100" s="116"/>
    </row>
    <row r="101" spans="1:19" x14ac:dyDescent="0.2">
      <c r="A101" s="116" t="s">
        <v>19</v>
      </c>
      <c r="B101" s="138">
        <v>226</v>
      </c>
      <c r="C101" s="117">
        <v>8510200</v>
      </c>
      <c r="D101" s="116" t="s">
        <v>7</v>
      </c>
      <c r="E101" s="116">
        <v>2008</v>
      </c>
      <c r="F101" s="140">
        <f t="shared" si="1"/>
        <v>2007</v>
      </c>
      <c r="G101" s="116" t="s">
        <v>161</v>
      </c>
      <c r="H101" s="123">
        <v>0.17</v>
      </c>
      <c r="I101" s="116">
        <v>1</v>
      </c>
      <c r="J101" s="116">
        <v>2</v>
      </c>
      <c r="K101" s="117">
        <f>+C101*H101</f>
        <v>1446734</v>
      </c>
      <c r="L101" s="117">
        <f>+C101</f>
        <v>8510200</v>
      </c>
      <c r="M101" s="137">
        <f>+(+H101/(1-H101))</f>
        <v>0.20481927710843376</v>
      </c>
      <c r="N101" s="117">
        <f>+C104</f>
        <v>1446734</v>
      </c>
      <c r="O101" s="117">
        <f>+N101</f>
        <v>1446734</v>
      </c>
      <c r="R101" s="116"/>
      <c r="S101" s="116"/>
    </row>
    <row r="102" spans="1:19" x14ac:dyDescent="0.2">
      <c r="A102" s="116" t="s">
        <v>20</v>
      </c>
      <c r="B102" s="116">
        <v>231</v>
      </c>
      <c r="C102" s="117">
        <v>44702127</v>
      </c>
      <c r="D102" s="116" t="s">
        <v>21</v>
      </c>
      <c r="E102" s="116">
        <v>2008</v>
      </c>
      <c r="F102" s="140">
        <f t="shared" si="1"/>
        <v>2007</v>
      </c>
      <c r="R102" s="116"/>
      <c r="S102" s="116"/>
    </row>
    <row r="103" spans="1:19" x14ac:dyDescent="0.2">
      <c r="A103" s="116" t="s">
        <v>27</v>
      </c>
      <c r="B103" s="116">
        <v>626</v>
      </c>
      <c r="C103" s="117">
        <v>6937200</v>
      </c>
      <c r="D103" s="116" t="s">
        <v>32</v>
      </c>
      <c r="E103" s="116">
        <v>2008</v>
      </c>
      <c r="F103" s="140">
        <f t="shared" si="1"/>
        <v>2007</v>
      </c>
      <c r="R103" s="116"/>
      <c r="S103" s="116"/>
    </row>
    <row r="104" spans="1:19" x14ac:dyDescent="0.2">
      <c r="A104" s="116" t="s">
        <v>28</v>
      </c>
      <c r="B104" s="116">
        <v>627</v>
      </c>
      <c r="C104" s="117">
        <v>1446734</v>
      </c>
      <c r="D104" s="116" t="s">
        <v>33</v>
      </c>
      <c r="E104" s="116">
        <v>2008</v>
      </c>
      <c r="F104" s="140">
        <f t="shared" si="1"/>
        <v>2007</v>
      </c>
      <c r="R104" s="116"/>
      <c r="S104" s="116"/>
    </row>
    <row r="105" spans="1:19" x14ac:dyDescent="0.2">
      <c r="A105" s="116" t="s">
        <v>43</v>
      </c>
      <c r="B105" s="116">
        <v>838</v>
      </c>
      <c r="C105" s="117">
        <v>5490466</v>
      </c>
      <c r="D105" s="116" t="s">
        <v>37</v>
      </c>
      <c r="E105" s="116">
        <v>2008</v>
      </c>
      <c r="F105" s="140">
        <f t="shared" si="1"/>
        <v>2007</v>
      </c>
      <c r="R105" s="116"/>
      <c r="S105" s="116"/>
    </row>
    <row r="106" spans="1:19" x14ac:dyDescent="0.2">
      <c r="A106" s="116" t="s">
        <v>5</v>
      </c>
      <c r="B106" s="116">
        <v>775</v>
      </c>
      <c r="C106" s="117">
        <v>4260424</v>
      </c>
      <c r="D106" s="116" t="s">
        <v>4</v>
      </c>
      <c r="E106" s="116">
        <v>2007</v>
      </c>
      <c r="F106" s="136">
        <f t="shared" si="1"/>
        <v>2006</v>
      </c>
    </row>
    <row r="107" spans="1:19" x14ac:dyDescent="0.2">
      <c r="A107" s="116" t="s">
        <v>8</v>
      </c>
      <c r="B107" s="136">
        <v>225</v>
      </c>
      <c r="C107" s="117">
        <v>21977446</v>
      </c>
      <c r="D107" s="116" t="s">
        <v>4</v>
      </c>
      <c r="E107" s="116">
        <v>2007</v>
      </c>
      <c r="F107" s="136">
        <f t="shared" si="1"/>
        <v>2006</v>
      </c>
      <c r="G107" s="116" t="s">
        <v>161</v>
      </c>
      <c r="H107" s="123">
        <v>0.17</v>
      </c>
      <c r="I107" s="116">
        <v>1</v>
      </c>
      <c r="J107" s="116">
        <v>1</v>
      </c>
      <c r="K107" s="117">
        <f>+C107*H107</f>
        <v>3736165.8200000003</v>
      </c>
      <c r="L107" s="117">
        <f>+C107-K107</f>
        <v>18241280.18</v>
      </c>
      <c r="M107" s="137">
        <f>+(+H107/(1-H107))</f>
        <v>0.20481927710843376</v>
      </c>
      <c r="N107" s="117">
        <f>+L107*M107</f>
        <v>3736165.8200000003</v>
      </c>
      <c r="O107" s="117">
        <f>+N107</f>
        <v>3736165.8200000003</v>
      </c>
      <c r="P107" s="117">
        <f>+C107-C108</f>
        <v>10981048</v>
      </c>
      <c r="Q107" s="143">
        <f>+M107</f>
        <v>0.20481927710843376</v>
      </c>
      <c r="R107" s="117">
        <f>+P107*Q107</f>
        <v>2249130.3132530125</v>
      </c>
      <c r="S107" s="117">
        <f>+R107</f>
        <v>2249130.3132530125</v>
      </c>
    </row>
    <row r="108" spans="1:19" x14ac:dyDescent="0.2">
      <c r="A108" s="116" t="s">
        <v>19</v>
      </c>
      <c r="B108" s="138">
        <v>226</v>
      </c>
      <c r="C108" s="117">
        <v>10996398</v>
      </c>
      <c r="D108" s="116" t="s">
        <v>7</v>
      </c>
      <c r="E108" s="116">
        <v>2007</v>
      </c>
      <c r="F108" s="136">
        <f t="shared" si="1"/>
        <v>2006</v>
      </c>
      <c r="G108" s="116" t="s">
        <v>161</v>
      </c>
      <c r="H108" s="123">
        <v>0.17</v>
      </c>
      <c r="I108" s="116">
        <v>1</v>
      </c>
      <c r="J108" s="116">
        <v>2</v>
      </c>
      <c r="K108" s="117">
        <f>+C108*H108</f>
        <v>1869387.6600000001</v>
      </c>
      <c r="L108" s="117">
        <f>+C108</f>
        <v>10996398</v>
      </c>
      <c r="M108" s="137">
        <f>+(+H108/(1-H108))</f>
        <v>0.20481927710843376</v>
      </c>
      <c r="N108" s="117">
        <f>+L108*M108</f>
        <v>2252274.2891566269</v>
      </c>
      <c r="O108" s="117">
        <f>+N108</f>
        <v>2252274.2891566269</v>
      </c>
    </row>
    <row r="109" spans="1:19" x14ac:dyDescent="0.2">
      <c r="A109" s="116" t="s">
        <v>20</v>
      </c>
      <c r="B109" s="116">
        <v>231</v>
      </c>
      <c r="C109" s="117">
        <v>15241472</v>
      </c>
      <c r="D109" s="116" t="s">
        <v>21</v>
      </c>
      <c r="E109" s="116">
        <v>2007</v>
      </c>
      <c r="F109" s="136">
        <f t="shared" si="1"/>
        <v>2006</v>
      </c>
    </row>
    <row r="110" spans="1:19" x14ac:dyDescent="0.2">
      <c r="A110" s="116" t="s">
        <v>3</v>
      </c>
      <c r="B110" s="116">
        <v>774</v>
      </c>
      <c r="C110" s="117">
        <v>95490</v>
      </c>
      <c r="D110" s="116" t="s">
        <v>4</v>
      </c>
      <c r="E110" s="116">
        <v>2006</v>
      </c>
      <c r="F110" s="140">
        <f t="shared" si="1"/>
        <v>2005</v>
      </c>
    </row>
    <row r="111" spans="1:19" x14ac:dyDescent="0.2">
      <c r="A111" s="116" t="s">
        <v>5</v>
      </c>
      <c r="B111" s="116">
        <v>775</v>
      </c>
      <c r="C111" s="117">
        <v>19559</v>
      </c>
      <c r="D111" s="116" t="s">
        <v>4</v>
      </c>
      <c r="E111" s="116">
        <v>2006</v>
      </c>
      <c r="F111" s="140">
        <f t="shared" si="1"/>
        <v>2005</v>
      </c>
    </row>
    <row r="112" spans="1:19" x14ac:dyDescent="0.2">
      <c r="A112" s="116" t="s">
        <v>8</v>
      </c>
      <c r="B112" s="136">
        <v>225</v>
      </c>
      <c r="C112" s="117">
        <v>29846442</v>
      </c>
      <c r="D112" s="116" t="s">
        <v>4</v>
      </c>
      <c r="E112" s="116">
        <v>2006</v>
      </c>
      <c r="F112" s="140">
        <f t="shared" si="1"/>
        <v>2005</v>
      </c>
      <c r="G112" s="116" t="s">
        <v>161</v>
      </c>
      <c r="H112" s="123">
        <v>0.17</v>
      </c>
      <c r="I112" s="116">
        <v>1</v>
      </c>
      <c r="J112" s="116">
        <v>1</v>
      </c>
      <c r="K112" s="117">
        <f>+C112*H112</f>
        <v>5073895.1400000006</v>
      </c>
      <c r="L112" s="117">
        <f>+C112-K112</f>
        <v>24772546.859999999</v>
      </c>
      <c r="M112" s="137">
        <f>+(+H112/(1-H112))</f>
        <v>0.20481927710843376</v>
      </c>
      <c r="N112" s="117">
        <f>+L112*M112</f>
        <v>5073895.1400000006</v>
      </c>
      <c r="O112" s="117">
        <f>+N112</f>
        <v>5073895.1400000006</v>
      </c>
      <c r="P112" s="117">
        <f>+C112-L114</f>
        <v>4077342</v>
      </c>
      <c r="Q112" s="143">
        <f>+M112</f>
        <v>0.20481927710843376</v>
      </c>
      <c r="R112" s="117">
        <f>+Q112*P112</f>
        <v>835118.24096385553</v>
      </c>
      <c r="S112" s="117">
        <f>+R112</f>
        <v>835118.24096385553</v>
      </c>
    </row>
    <row r="113" spans="1:19" x14ac:dyDescent="0.2">
      <c r="A113" s="116" t="s">
        <v>11</v>
      </c>
      <c r="B113" s="116">
        <v>624</v>
      </c>
      <c r="C113" s="117">
        <v>19596</v>
      </c>
      <c r="D113" s="116" t="s">
        <v>7</v>
      </c>
      <c r="E113" s="116">
        <v>2006</v>
      </c>
      <c r="F113" s="140">
        <f t="shared" si="1"/>
        <v>2005</v>
      </c>
      <c r="H113" s="116">
        <v>0</v>
      </c>
      <c r="I113" s="116">
        <v>1</v>
      </c>
      <c r="J113" s="116">
        <v>9</v>
      </c>
      <c r="L113" s="122">
        <f>+C113</f>
        <v>19596</v>
      </c>
    </row>
    <row r="114" spans="1:19" x14ac:dyDescent="0.2">
      <c r="A114" s="116" t="s">
        <v>19</v>
      </c>
      <c r="B114" s="138">
        <v>226</v>
      </c>
      <c r="C114" s="117">
        <v>25769100</v>
      </c>
      <c r="D114" s="116" t="s">
        <v>7</v>
      </c>
      <c r="E114" s="116">
        <v>2006</v>
      </c>
      <c r="F114" s="140">
        <f t="shared" si="1"/>
        <v>2005</v>
      </c>
      <c r="G114" s="116" t="s">
        <v>161</v>
      </c>
      <c r="H114" s="123">
        <v>0.17</v>
      </c>
      <c r="I114" s="116">
        <v>1</v>
      </c>
      <c r="J114" s="116">
        <v>2</v>
      </c>
      <c r="K114" s="117">
        <f>+C114*H114</f>
        <v>4380747</v>
      </c>
      <c r="L114" s="117">
        <f>+C114</f>
        <v>25769100</v>
      </c>
      <c r="M114" s="137">
        <f>+(+H114/(1-H114))</f>
        <v>0.20481927710843376</v>
      </c>
      <c r="N114" s="117">
        <f>+L114*M114</f>
        <v>5278008.4337349404</v>
      </c>
      <c r="O114" s="117">
        <f>+N114</f>
        <v>5278008.4337349404</v>
      </c>
    </row>
    <row r="115" spans="1:19" x14ac:dyDescent="0.2">
      <c r="A115" s="116" t="s">
        <v>22</v>
      </c>
      <c r="B115" s="116">
        <v>318</v>
      </c>
      <c r="C115" s="117">
        <v>4172795</v>
      </c>
      <c r="D115" s="116" t="s">
        <v>21</v>
      </c>
      <c r="E115" s="116">
        <v>2006</v>
      </c>
      <c r="F115" s="140">
        <f t="shared" si="1"/>
        <v>2005</v>
      </c>
    </row>
    <row r="116" spans="1:19" x14ac:dyDescent="0.2">
      <c r="A116" s="116" t="s">
        <v>26</v>
      </c>
      <c r="B116" s="116">
        <v>625</v>
      </c>
      <c r="C116" s="117">
        <v>19559</v>
      </c>
      <c r="D116" s="116" t="s">
        <v>32</v>
      </c>
      <c r="E116" s="116">
        <v>2006</v>
      </c>
      <c r="F116" s="140">
        <f t="shared" si="1"/>
        <v>2005</v>
      </c>
    </row>
    <row r="117" spans="1:19" x14ac:dyDescent="0.2">
      <c r="A117" s="116" t="s">
        <v>27</v>
      </c>
      <c r="B117" s="116">
        <v>626</v>
      </c>
      <c r="C117" s="117">
        <v>5073888</v>
      </c>
      <c r="D117" s="116" t="s">
        <v>32</v>
      </c>
      <c r="E117" s="116">
        <v>2006</v>
      </c>
      <c r="F117" s="140">
        <f t="shared" si="1"/>
        <v>2005</v>
      </c>
    </row>
    <row r="118" spans="1:19" x14ac:dyDescent="0.2">
      <c r="A118" s="116" t="s">
        <v>28</v>
      </c>
      <c r="B118" s="116">
        <v>627</v>
      </c>
      <c r="C118" s="117">
        <v>5093447</v>
      </c>
      <c r="D118" s="116" t="s">
        <v>33</v>
      </c>
      <c r="E118" s="116">
        <v>2006</v>
      </c>
      <c r="F118" s="140">
        <f t="shared" si="1"/>
        <v>2005</v>
      </c>
    </row>
    <row r="119" spans="1:19" x14ac:dyDescent="0.2">
      <c r="A119" s="116" t="s">
        <v>8</v>
      </c>
      <c r="B119" s="136">
        <v>225</v>
      </c>
      <c r="C119" s="117">
        <v>111051</v>
      </c>
      <c r="D119" s="116" t="s">
        <v>4</v>
      </c>
      <c r="E119" s="116">
        <v>2005</v>
      </c>
      <c r="F119" s="140">
        <f t="shared" si="1"/>
        <v>2004</v>
      </c>
      <c r="G119" s="116" t="s">
        <v>161</v>
      </c>
      <c r="H119" s="123">
        <v>0.17</v>
      </c>
      <c r="I119" s="116">
        <v>1</v>
      </c>
      <c r="J119" s="116">
        <v>1</v>
      </c>
      <c r="K119" s="117">
        <f>+C119*H119</f>
        <v>18878.670000000002</v>
      </c>
      <c r="L119" s="117">
        <f>+C119-K119</f>
        <v>92172.33</v>
      </c>
      <c r="M119" s="137">
        <f>+(+H119/(1-H119))</f>
        <v>0.20481927710843376</v>
      </c>
      <c r="N119" s="117">
        <f>+L119*M119</f>
        <v>18878.670000000002</v>
      </c>
      <c r="O119" s="117">
        <f>+N119</f>
        <v>18878.670000000002</v>
      </c>
      <c r="P119" s="117"/>
      <c r="R119" s="116"/>
      <c r="S119" s="116"/>
    </row>
    <row r="120" spans="1:19" x14ac:dyDescent="0.2">
      <c r="A120" s="116" t="s">
        <v>20</v>
      </c>
      <c r="B120" s="116">
        <v>231</v>
      </c>
      <c r="C120" s="117">
        <v>111051</v>
      </c>
      <c r="D120" s="116" t="s">
        <v>21</v>
      </c>
      <c r="E120" s="116">
        <v>2005</v>
      </c>
      <c r="F120" s="140">
        <f t="shared" si="1"/>
        <v>2004</v>
      </c>
      <c r="R120" s="116"/>
      <c r="S120" s="116"/>
    </row>
    <row r="126" spans="1:19" x14ac:dyDescent="0.2">
      <c r="K126" s="117">
        <f>+'RECUADROS 6 RENTAS'!BB7*0.225</f>
        <v>47285463.375</v>
      </c>
      <c r="L126" s="122">
        <f>SUM(L4:L119)</f>
        <v>2573577187.7649994</v>
      </c>
      <c r="M126" s="137">
        <f t="shared" ref="M126:O126" si="2">SUM(M4:M119)</f>
        <v>5.9065202806886337</v>
      </c>
      <c r="N126" s="122">
        <f t="shared" si="2"/>
        <v>663702055.5000602</v>
      </c>
      <c r="O126" s="122">
        <f t="shared" si="2"/>
        <v>663702055.5000602</v>
      </c>
    </row>
    <row r="127" spans="1:19" x14ac:dyDescent="0.2">
      <c r="L127" s="122">
        <f>+N126</f>
        <v>663702055.5000602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55"/>
  <sheetViews>
    <sheetView workbookViewId="0">
      <selection activeCell="D19" sqref="D1:D1048576"/>
    </sheetView>
  </sheetViews>
  <sheetFormatPr baseColWidth="10" defaultRowHeight="12" x14ac:dyDescent="0.2"/>
  <cols>
    <col min="1" max="4" width="11.42578125" style="114"/>
    <col min="5" max="5" width="12.42578125" style="114" bestFit="1" customWidth="1"/>
    <col min="6" max="8" width="12.5703125" style="114" bestFit="1" customWidth="1"/>
    <col min="9" max="11" width="11.42578125" style="114"/>
    <col min="12" max="12" width="11.85546875" style="114" bestFit="1" customWidth="1"/>
    <col min="13" max="17" width="11.42578125" style="114"/>
    <col min="18" max="22" width="3.5703125" style="125" bestFit="1" customWidth="1"/>
    <col min="23" max="25" width="19.140625" style="125" customWidth="1"/>
    <col min="26" max="26" width="3.5703125" style="125" bestFit="1" customWidth="1"/>
    <col min="27" max="27" width="19.140625" style="125" customWidth="1"/>
    <col min="28" max="28" width="3.5703125" style="125" bestFit="1" customWidth="1"/>
    <col min="29" max="30" width="19.140625" style="125" customWidth="1"/>
    <col min="31" max="31" width="3.5703125" style="125" bestFit="1" customWidth="1"/>
    <col min="32" max="33" width="19.140625" style="125" customWidth="1"/>
    <col min="34" max="35" width="11.42578125" style="125"/>
    <col min="36" max="16384" width="11.42578125" style="114"/>
  </cols>
  <sheetData>
    <row r="1" spans="1:35" x14ac:dyDescent="0.2">
      <c r="A1" s="114" t="s">
        <v>108</v>
      </c>
      <c r="B1" s="114" t="s">
        <v>109</v>
      </c>
      <c r="C1" s="114" t="s">
        <v>110</v>
      </c>
      <c r="D1" s="114" t="s">
        <v>111</v>
      </c>
      <c r="E1" s="114" t="s">
        <v>112</v>
      </c>
      <c r="F1" s="114" t="s">
        <v>113</v>
      </c>
      <c r="G1" s="114" t="s">
        <v>114</v>
      </c>
      <c r="H1" s="114" t="s">
        <v>115</v>
      </c>
      <c r="I1" s="114" t="s">
        <v>116</v>
      </c>
      <c r="J1" s="114" t="s">
        <v>117</v>
      </c>
      <c r="K1" s="114" t="s">
        <v>118</v>
      </c>
      <c r="R1" s="125" t="s">
        <v>119</v>
      </c>
      <c r="S1" s="125" t="s">
        <v>120</v>
      </c>
      <c r="T1" s="125" t="s">
        <v>121</v>
      </c>
      <c r="U1" s="125" t="s">
        <v>122</v>
      </c>
      <c r="V1" s="125" t="s">
        <v>123</v>
      </c>
      <c r="W1" s="125" t="s">
        <v>124</v>
      </c>
      <c r="X1" s="125" t="s">
        <v>125</v>
      </c>
      <c r="Y1" s="125" t="s">
        <v>126</v>
      </c>
      <c r="Z1" s="125" t="s">
        <v>127</v>
      </c>
      <c r="AA1" s="125" t="s">
        <v>128</v>
      </c>
      <c r="AB1" s="125" t="s">
        <v>129</v>
      </c>
      <c r="AC1" s="125" t="s">
        <v>130</v>
      </c>
      <c r="AD1" s="125" t="s">
        <v>131</v>
      </c>
      <c r="AE1" s="125" t="s">
        <v>132</v>
      </c>
      <c r="AF1" s="125" t="s">
        <v>133</v>
      </c>
      <c r="AG1" s="125" t="s">
        <v>134</v>
      </c>
      <c r="AH1" s="125" t="s">
        <v>135</v>
      </c>
      <c r="AI1" s="125" t="s">
        <v>136</v>
      </c>
    </row>
    <row r="2" spans="1:35" x14ac:dyDescent="0.2">
      <c r="H2" s="146" t="s">
        <v>137</v>
      </c>
      <c r="I2" s="146"/>
      <c r="AD2" s="147" t="s">
        <v>138</v>
      </c>
      <c r="AE2" s="147"/>
      <c r="AF2" s="147"/>
    </row>
    <row r="3" spans="1:35" s="126" customFormat="1" ht="60" x14ac:dyDescent="0.2">
      <c r="A3" s="126" t="s">
        <v>139</v>
      </c>
      <c r="B3" s="126" t="s">
        <v>140</v>
      </c>
      <c r="C3" s="126" t="s">
        <v>141</v>
      </c>
      <c r="D3" s="126" t="s">
        <v>142</v>
      </c>
      <c r="E3" s="126" t="s">
        <v>143</v>
      </c>
      <c r="F3" s="126" t="s">
        <v>144</v>
      </c>
      <c r="G3" s="126" t="s">
        <v>145</v>
      </c>
      <c r="H3" s="126" t="s">
        <v>146</v>
      </c>
      <c r="I3" s="126" t="s">
        <v>147</v>
      </c>
      <c r="J3" s="126" t="s">
        <v>148</v>
      </c>
      <c r="K3" s="126" t="s">
        <v>149</v>
      </c>
      <c r="R3" s="127"/>
      <c r="S3" s="127"/>
      <c r="T3" s="127"/>
      <c r="U3" s="127"/>
      <c r="V3" s="127"/>
      <c r="W3" s="127" t="s">
        <v>150</v>
      </c>
      <c r="X3" s="127" t="s">
        <v>151</v>
      </c>
      <c r="Y3" s="127" t="s">
        <v>152</v>
      </c>
      <c r="Z3" s="127"/>
      <c r="AA3" s="127" t="s">
        <v>153</v>
      </c>
      <c r="AB3" s="127"/>
      <c r="AC3" s="127" t="s">
        <v>154</v>
      </c>
      <c r="AD3" s="127" t="s">
        <v>155</v>
      </c>
      <c r="AE3" s="127"/>
      <c r="AF3" s="127" t="s">
        <v>156</v>
      </c>
      <c r="AG3" s="127" t="s">
        <v>148</v>
      </c>
      <c r="AH3" s="127"/>
      <c r="AI3" s="127" t="s">
        <v>157</v>
      </c>
    </row>
    <row r="4" spans="1:35" x14ac:dyDescent="0.2">
      <c r="A4" s="114">
        <v>1</v>
      </c>
      <c r="B4" s="114">
        <v>1</v>
      </c>
      <c r="C4" s="114">
        <v>1</v>
      </c>
      <c r="D4" s="114">
        <v>2004</v>
      </c>
      <c r="E4" s="114" t="s">
        <v>161</v>
      </c>
      <c r="F4" s="128">
        <f>+'BASE DE DATOS'!L119</f>
        <v>92172.33</v>
      </c>
      <c r="G4" s="128">
        <f>+'BASE DE DATOS'!N119</f>
        <v>18878.670000000002</v>
      </c>
      <c r="H4" s="128">
        <f>+G4</f>
        <v>18878.670000000002</v>
      </c>
      <c r="I4" s="114">
        <v>0</v>
      </c>
      <c r="J4" s="114">
        <v>0</v>
      </c>
      <c r="K4" s="114">
        <v>0</v>
      </c>
      <c r="L4" s="129">
        <f>INT(F4)</f>
        <v>92172</v>
      </c>
      <c r="M4" s="129">
        <f t="shared" ref="M4:N20" si="0">INT(G4)</f>
        <v>18878</v>
      </c>
      <c r="N4" s="129">
        <f t="shared" si="0"/>
        <v>18878</v>
      </c>
    </row>
    <row r="5" spans="1:35" x14ac:dyDescent="0.2">
      <c r="A5" s="114">
        <v>2</v>
      </c>
      <c r="B5" s="114">
        <v>1</v>
      </c>
      <c r="C5" s="114">
        <v>2</v>
      </c>
      <c r="D5" s="114">
        <v>2004</v>
      </c>
      <c r="E5" s="114" t="s">
        <v>165</v>
      </c>
      <c r="F5" s="128">
        <f>+'BASE DE DATOS'!C119*'BASE DE DATOS'!H119</f>
        <v>18878.670000000002</v>
      </c>
      <c r="G5" s="128">
        <v>0</v>
      </c>
      <c r="H5" s="128">
        <v>0</v>
      </c>
      <c r="I5" s="114">
        <v>0</v>
      </c>
      <c r="J5" s="114">
        <v>0</v>
      </c>
      <c r="K5" s="114">
        <v>0</v>
      </c>
      <c r="L5" s="129">
        <f>INT(F5)</f>
        <v>18878</v>
      </c>
      <c r="M5" s="129">
        <f t="shared" ref="M5" si="1">INT(G5)</f>
        <v>0</v>
      </c>
      <c r="N5" s="129">
        <f t="shared" ref="N5" si="2">INT(H5)</f>
        <v>0</v>
      </c>
    </row>
    <row r="6" spans="1:35" x14ac:dyDescent="0.2">
      <c r="A6" s="114">
        <v>3</v>
      </c>
      <c r="B6" s="114">
        <v>1</v>
      </c>
      <c r="C6" s="114">
        <v>1</v>
      </c>
      <c r="D6" s="114">
        <v>2005</v>
      </c>
      <c r="E6" s="114" t="s">
        <v>161</v>
      </c>
      <c r="F6" s="128">
        <f>+'BASE DE DATOS'!L112</f>
        <v>24772546.859999999</v>
      </c>
      <c r="G6" s="128">
        <f>+'BASE DE DATOS'!C117</f>
        <v>5073888</v>
      </c>
      <c r="H6" s="128">
        <f>+'BASE DE DATOS'!C117</f>
        <v>5073888</v>
      </c>
      <c r="I6" s="114">
        <v>0</v>
      </c>
      <c r="J6" s="114">
        <v>0</v>
      </c>
      <c r="K6" s="114">
        <v>0</v>
      </c>
      <c r="L6" s="129">
        <f t="shared" ref="L6:N32" si="3">INT(F6)</f>
        <v>24772546</v>
      </c>
      <c r="M6" s="129">
        <f t="shared" si="0"/>
        <v>5073888</v>
      </c>
      <c r="N6" s="129">
        <f t="shared" si="0"/>
        <v>5073888</v>
      </c>
    </row>
    <row r="7" spans="1:35" x14ac:dyDescent="0.2">
      <c r="A7" s="114">
        <v>4</v>
      </c>
      <c r="B7" s="114">
        <v>1</v>
      </c>
      <c r="C7" s="114">
        <v>2</v>
      </c>
      <c r="D7" s="114">
        <v>2005</v>
      </c>
      <c r="E7" s="114" t="s">
        <v>165</v>
      </c>
      <c r="F7" s="128">
        <f>+'BASE DE DATOS'!C117</f>
        <v>5073888</v>
      </c>
      <c r="G7" s="128">
        <v>0</v>
      </c>
      <c r="H7" s="128">
        <v>0</v>
      </c>
      <c r="I7" s="114">
        <v>0</v>
      </c>
      <c r="J7" s="114">
        <v>0</v>
      </c>
      <c r="K7" s="114">
        <v>0</v>
      </c>
      <c r="L7" s="129">
        <f t="shared" ref="L7" si="4">INT(F7)</f>
        <v>5073888</v>
      </c>
      <c r="M7" s="129">
        <f t="shared" ref="M7" si="5">INT(G7)</f>
        <v>0</v>
      </c>
      <c r="N7" s="129">
        <f t="shared" ref="N7" si="6">INT(H7)</f>
        <v>0</v>
      </c>
    </row>
    <row r="8" spans="1:35" x14ac:dyDescent="0.2">
      <c r="A8" s="114">
        <v>5</v>
      </c>
      <c r="B8" s="114">
        <v>1</v>
      </c>
      <c r="C8" s="114">
        <v>9</v>
      </c>
      <c r="D8" s="114">
        <v>2005</v>
      </c>
      <c r="E8" s="114" t="s">
        <v>165</v>
      </c>
      <c r="F8" s="128">
        <f>-'BASE DE DATOS'!C113</f>
        <v>-19596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29">
        <f t="shared" si="3"/>
        <v>-19596</v>
      </c>
      <c r="M8" s="129">
        <f t="shared" si="0"/>
        <v>0</v>
      </c>
      <c r="N8" s="129">
        <f t="shared" si="0"/>
        <v>0</v>
      </c>
    </row>
    <row r="9" spans="1:35" x14ac:dyDescent="0.2">
      <c r="A9" s="114">
        <v>6</v>
      </c>
      <c r="B9" s="114">
        <v>1</v>
      </c>
      <c r="C9" s="114">
        <v>1</v>
      </c>
      <c r="D9" s="114">
        <v>2006</v>
      </c>
      <c r="E9" s="114" t="s">
        <v>161</v>
      </c>
      <c r="F9" s="128">
        <f>+'BASE DE DATOS'!L107</f>
        <v>18241280.18</v>
      </c>
      <c r="G9" s="128">
        <f>+'BASE DE DATOS'!N107</f>
        <v>3736165.8200000003</v>
      </c>
      <c r="H9" s="128">
        <f>+G9</f>
        <v>3736165.8200000003</v>
      </c>
      <c r="I9" s="114">
        <v>0</v>
      </c>
      <c r="J9" s="114">
        <v>0</v>
      </c>
      <c r="K9" s="114">
        <v>0</v>
      </c>
      <c r="L9" s="129">
        <f t="shared" si="3"/>
        <v>18241280</v>
      </c>
      <c r="M9" s="129">
        <f t="shared" si="0"/>
        <v>3736165</v>
      </c>
      <c r="N9" s="129">
        <f t="shared" si="0"/>
        <v>3736165</v>
      </c>
    </row>
    <row r="10" spans="1:35" x14ac:dyDescent="0.2">
      <c r="A10" s="114">
        <v>7</v>
      </c>
      <c r="B10" s="114">
        <v>1</v>
      </c>
      <c r="C10" s="114">
        <v>2</v>
      </c>
      <c r="D10" s="114">
        <v>2006</v>
      </c>
      <c r="E10" s="114" t="s">
        <v>165</v>
      </c>
      <c r="F10" s="115">
        <f>+'BASE DE DATOS'!C107*'BASE DE DATOS'!H107</f>
        <v>3736165.8200000003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29">
        <f t="shared" si="3"/>
        <v>3736165</v>
      </c>
      <c r="M10" s="129">
        <f t="shared" si="0"/>
        <v>0</v>
      </c>
      <c r="N10" s="129">
        <f t="shared" si="0"/>
        <v>0</v>
      </c>
    </row>
    <row r="11" spans="1:35" x14ac:dyDescent="0.2">
      <c r="A11" s="114">
        <v>8</v>
      </c>
      <c r="B11" s="114">
        <v>1</v>
      </c>
      <c r="C11" s="114">
        <v>1</v>
      </c>
      <c r="D11" s="114">
        <v>2007</v>
      </c>
      <c r="E11" s="114" t="s">
        <v>161</v>
      </c>
      <c r="F11" s="128">
        <f>+'BASE DE DATOS'!L99</f>
        <v>33869858.140000001</v>
      </c>
      <c r="G11" s="128">
        <f>+'BASE DE DATOS'!N99</f>
        <v>6937199.8600000013</v>
      </c>
      <c r="H11" s="128">
        <f>+G11</f>
        <v>6937199.8600000013</v>
      </c>
      <c r="I11" s="114">
        <v>0</v>
      </c>
      <c r="J11" s="114">
        <v>0</v>
      </c>
      <c r="K11" s="114">
        <v>0</v>
      </c>
      <c r="L11" s="129">
        <f t="shared" si="3"/>
        <v>33869858</v>
      </c>
      <c r="M11" s="129">
        <f t="shared" si="0"/>
        <v>6937199</v>
      </c>
      <c r="N11" s="129">
        <f t="shared" si="0"/>
        <v>6937199</v>
      </c>
    </row>
    <row r="12" spans="1:35" x14ac:dyDescent="0.2">
      <c r="A12" s="114">
        <v>9</v>
      </c>
      <c r="B12" s="114">
        <v>1</v>
      </c>
      <c r="C12" s="114">
        <v>2</v>
      </c>
      <c r="D12" s="114">
        <v>2007</v>
      </c>
      <c r="E12" s="114" t="s">
        <v>165</v>
      </c>
      <c r="F12" s="128">
        <f>+'BASE DE DATOS'!C99*'BASE DE DATOS'!H99</f>
        <v>6937199.8600000003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29">
        <f t="shared" si="3"/>
        <v>6937199</v>
      </c>
      <c r="M12" s="129">
        <f t="shared" si="0"/>
        <v>0</v>
      </c>
      <c r="N12" s="129">
        <f t="shared" si="0"/>
        <v>0</v>
      </c>
    </row>
    <row r="13" spans="1:35" x14ac:dyDescent="0.2">
      <c r="A13" s="114">
        <v>10</v>
      </c>
      <c r="B13" s="114">
        <v>1</v>
      </c>
      <c r="C13" s="114">
        <v>1</v>
      </c>
      <c r="D13" s="114">
        <v>2008</v>
      </c>
      <c r="E13" s="114" t="s">
        <v>161</v>
      </c>
      <c r="F13" s="128">
        <f>+'BASE DE DATOS'!L90</f>
        <v>39068283.43</v>
      </c>
      <c r="G13" s="128">
        <f>+'BASE DE DATOS'!N90</f>
        <v>8001937.5700000003</v>
      </c>
      <c r="H13" s="128">
        <f>+G13</f>
        <v>8001937.5700000003</v>
      </c>
      <c r="I13" s="114">
        <v>0</v>
      </c>
      <c r="J13" s="114">
        <v>0</v>
      </c>
      <c r="K13" s="114">
        <v>0</v>
      </c>
      <c r="L13" s="129">
        <f t="shared" si="3"/>
        <v>39068283</v>
      </c>
      <c r="M13" s="129">
        <f t="shared" si="0"/>
        <v>8001937</v>
      </c>
      <c r="N13" s="129">
        <f t="shared" si="0"/>
        <v>8001937</v>
      </c>
    </row>
    <row r="14" spans="1:35" x14ac:dyDescent="0.2">
      <c r="A14" s="114">
        <v>11</v>
      </c>
      <c r="B14" s="114">
        <v>1</v>
      </c>
      <c r="C14" s="114">
        <v>2</v>
      </c>
      <c r="D14" s="114">
        <v>2008</v>
      </c>
      <c r="E14" s="114" t="s">
        <v>165</v>
      </c>
      <c r="F14" s="128">
        <f>+'BASE DE DATOS'!C90*'BASE DE DATOS'!H90</f>
        <v>8001937.5700000003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29">
        <f t="shared" si="3"/>
        <v>8001937</v>
      </c>
      <c r="M14" s="129">
        <f t="shared" si="0"/>
        <v>0</v>
      </c>
      <c r="N14" s="129">
        <f t="shared" si="0"/>
        <v>0</v>
      </c>
    </row>
    <row r="15" spans="1:35" x14ac:dyDescent="0.2">
      <c r="A15" s="114">
        <v>12</v>
      </c>
      <c r="B15" s="114">
        <v>1</v>
      </c>
      <c r="C15" s="114">
        <v>9</v>
      </c>
      <c r="D15" s="114">
        <v>2008</v>
      </c>
      <c r="E15" s="114" t="s">
        <v>165</v>
      </c>
      <c r="F15" s="128">
        <f>-'BASE DE DATOS'!C91</f>
        <v>-7429741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29">
        <f t="shared" si="3"/>
        <v>-7429741</v>
      </c>
      <c r="M15" s="129">
        <f t="shared" si="0"/>
        <v>0</v>
      </c>
      <c r="N15" s="129">
        <f t="shared" si="0"/>
        <v>0</v>
      </c>
    </row>
    <row r="16" spans="1:35" x14ac:dyDescent="0.2">
      <c r="A16" s="114">
        <v>13</v>
      </c>
      <c r="B16" s="114">
        <v>1</v>
      </c>
      <c r="C16" s="114">
        <v>1</v>
      </c>
      <c r="D16" s="114">
        <v>2009</v>
      </c>
      <c r="E16" s="114" t="s">
        <v>161</v>
      </c>
      <c r="F16" s="128">
        <f>+'BASE DE DATOS'!L80</f>
        <v>33302604.600000001</v>
      </c>
      <c r="G16" s="128">
        <f>+'BASE DE DATOS'!N80</f>
        <v>6821015.4000000013</v>
      </c>
      <c r="H16" s="128">
        <f>+G16</f>
        <v>6821015.4000000013</v>
      </c>
      <c r="I16" s="114">
        <v>0</v>
      </c>
      <c r="J16" s="114">
        <v>0</v>
      </c>
      <c r="K16" s="114">
        <v>0</v>
      </c>
      <c r="L16" s="129">
        <f t="shared" si="3"/>
        <v>33302604</v>
      </c>
      <c r="M16" s="129">
        <f t="shared" si="0"/>
        <v>6821015</v>
      </c>
      <c r="N16" s="129">
        <f t="shared" si="0"/>
        <v>6821015</v>
      </c>
    </row>
    <row r="17" spans="1:14" x14ac:dyDescent="0.2">
      <c r="A17" s="114">
        <v>14</v>
      </c>
      <c r="B17" s="114">
        <v>1</v>
      </c>
      <c r="C17" s="114">
        <v>2</v>
      </c>
      <c r="D17" s="114">
        <v>2009</v>
      </c>
      <c r="E17" s="114" t="s">
        <v>165</v>
      </c>
      <c r="F17" s="115">
        <f>+'BASE DE DATOS'!C80*'BASE DE DATOS'!H80</f>
        <v>6821015.4000000004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29">
        <f t="shared" si="3"/>
        <v>6821015</v>
      </c>
      <c r="M17" s="129">
        <f t="shared" si="0"/>
        <v>0</v>
      </c>
      <c r="N17" s="129">
        <f t="shared" si="0"/>
        <v>0</v>
      </c>
    </row>
    <row r="18" spans="1:14" x14ac:dyDescent="0.2">
      <c r="A18" s="114">
        <v>15</v>
      </c>
      <c r="B18" s="114">
        <v>1</v>
      </c>
      <c r="C18" s="114">
        <v>1</v>
      </c>
      <c r="D18" s="114">
        <v>2010</v>
      </c>
      <c r="E18" s="114" t="s">
        <v>161</v>
      </c>
      <c r="F18" s="128">
        <f>+'BASE DE DATOS'!L69</f>
        <v>37414047.780000001</v>
      </c>
      <c r="G18" s="128">
        <f>+'BASE DE DATOS'!N69</f>
        <v>7663118.2200000007</v>
      </c>
      <c r="H18" s="128">
        <f>+G18</f>
        <v>7663118.2200000007</v>
      </c>
      <c r="I18" s="114">
        <v>0</v>
      </c>
      <c r="J18" s="114">
        <v>0</v>
      </c>
      <c r="K18" s="114">
        <v>0</v>
      </c>
      <c r="L18" s="129">
        <f t="shared" si="3"/>
        <v>37414047</v>
      </c>
      <c r="M18" s="129">
        <f t="shared" si="0"/>
        <v>7663118</v>
      </c>
      <c r="N18" s="129">
        <f t="shared" si="0"/>
        <v>7663118</v>
      </c>
    </row>
    <row r="19" spans="1:14" x14ac:dyDescent="0.2">
      <c r="A19" s="114">
        <v>16</v>
      </c>
      <c r="B19" s="114">
        <v>1</v>
      </c>
      <c r="C19" s="114">
        <v>2</v>
      </c>
      <c r="D19" s="114">
        <v>2010</v>
      </c>
      <c r="E19" s="114" t="s">
        <v>165</v>
      </c>
      <c r="F19" s="115">
        <f>+'BASE DE DATOS'!C69*'BASE DE DATOS'!H69</f>
        <v>7663118.2200000007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29">
        <f t="shared" si="3"/>
        <v>7663118</v>
      </c>
      <c r="M19" s="129">
        <f t="shared" si="0"/>
        <v>0</v>
      </c>
      <c r="N19" s="129">
        <f t="shared" si="0"/>
        <v>0</v>
      </c>
    </row>
    <row r="20" spans="1:14" x14ac:dyDescent="0.2">
      <c r="A20" s="114">
        <v>17</v>
      </c>
      <c r="B20" s="114">
        <v>1</v>
      </c>
      <c r="C20" s="114">
        <v>9</v>
      </c>
      <c r="D20" s="114">
        <v>2010</v>
      </c>
      <c r="E20" s="114" t="s">
        <v>165</v>
      </c>
      <c r="F20" s="128">
        <f>-'BASE DE DATOS'!C70</f>
        <v>-8405403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29">
        <f t="shared" si="3"/>
        <v>-8405403</v>
      </c>
      <c r="M20" s="129">
        <f t="shared" si="0"/>
        <v>0</v>
      </c>
      <c r="N20" s="129">
        <f t="shared" si="0"/>
        <v>0</v>
      </c>
    </row>
    <row r="21" spans="1:14" x14ac:dyDescent="0.2">
      <c r="A21" s="114">
        <v>18</v>
      </c>
      <c r="B21" s="114">
        <v>1</v>
      </c>
      <c r="C21" s="114">
        <v>1</v>
      </c>
      <c r="D21" s="114">
        <v>2011</v>
      </c>
      <c r="E21" s="114" t="s">
        <v>159</v>
      </c>
      <c r="F21" s="128">
        <f>+'BASE DE DATOS'!L58</f>
        <v>115707813.59999999</v>
      </c>
      <c r="G21" s="128">
        <f>+'BASE DE DATOS'!N58</f>
        <v>28926953.399999999</v>
      </c>
      <c r="H21" s="128">
        <f>+G21</f>
        <v>28926953.399999999</v>
      </c>
      <c r="I21" s="114">
        <v>0</v>
      </c>
      <c r="J21" s="114">
        <v>0</v>
      </c>
      <c r="K21" s="114">
        <v>0</v>
      </c>
      <c r="L21" s="129">
        <f t="shared" si="3"/>
        <v>115707813</v>
      </c>
      <c r="M21" s="129">
        <f t="shared" si="3"/>
        <v>28926953</v>
      </c>
      <c r="N21" s="129">
        <f t="shared" si="3"/>
        <v>28926953</v>
      </c>
    </row>
    <row r="22" spans="1:14" x14ac:dyDescent="0.2">
      <c r="A22" s="114">
        <v>19</v>
      </c>
      <c r="B22" s="114">
        <v>1</v>
      </c>
      <c r="C22" s="114">
        <v>2</v>
      </c>
      <c r="D22" s="114">
        <v>2011</v>
      </c>
      <c r="E22" s="114" t="s">
        <v>159</v>
      </c>
      <c r="F22" s="115">
        <f>+'BASE DE DATOS'!C58*'BASE DE DATOS'!H58</f>
        <v>28926953.400000002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29">
        <f t="shared" si="3"/>
        <v>28926953</v>
      </c>
      <c r="M22" s="129">
        <f t="shared" si="3"/>
        <v>0</v>
      </c>
      <c r="N22" s="129">
        <f t="shared" si="3"/>
        <v>0</v>
      </c>
    </row>
    <row r="23" spans="1:14" x14ac:dyDescent="0.2">
      <c r="A23" s="114">
        <v>20</v>
      </c>
      <c r="B23" s="114">
        <v>1</v>
      </c>
      <c r="C23" s="114">
        <v>1</v>
      </c>
      <c r="D23" s="114">
        <v>2012</v>
      </c>
      <c r="E23" s="114" t="s">
        <v>159</v>
      </c>
      <c r="F23" s="128">
        <f>+'BASE DE DATOS'!L47</f>
        <v>83387229.599999994</v>
      </c>
      <c r="G23" s="128">
        <f>+'BASE DE DATOS'!N47</f>
        <v>20846807.399999999</v>
      </c>
      <c r="H23" s="128">
        <f>+G23</f>
        <v>20846807.399999999</v>
      </c>
      <c r="I23" s="114">
        <v>0</v>
      </c>
      <c r="J23" s="114">
        <v>0</v>
      </c>
      <c r="K23" s="114">
        <v>0</v>
      </c>
      <c r="L23" s="129">
        <f t="shared" si="3"/>
        <v>83387229</v>
      </c>
      <c r="M23" s="129">
        <f t="shared" si="3"/>
        <v>20846807</v>
      </c>
      <c r="N23" s="129">
        <f t="shared" si="3"/>
        <v>20846807</v>
      </c>
    </row>
    <row r="24" spans="1:14" x14ac:dyDescent="0.2">
      <c r="A24" s="114">
        <v>21</v>
      </c>
      <c r="B24" s="114">
        <v>1</v>
      </c>
      <c r="C24" s="114">
        <v>2</v>
      </c>
      <c r="D24" s="114">
        <v>2012</v>
      </c>
      <c r="E24" s="114" t="s">
        <v>159</v>
      </c>
      <c r="F24" s="115">
        <f>+'BASE DE DATOS'!C47*'BASE DE DATOS'!H47</f>
        <v>20846807.400000002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29">
        <f t="shared" si="3"/>
        <v>20846807</v>
      </c>
      <c r="M24" s="129">
        <f t="shared" si="3"/>
        <v>0</v>
      </c>
      <c r="N24" s="129">
        <f t="shared" si="3"/>
        <v>0</v>
      </c>
    </row>
    <row r="25" spans="1:14" x14ac:dyDescent="0.2">
      <c r="A25" s="114">
        <v>22</v>
      </c>
      <c r="B25" s="114">
        <v>1</v>
      </c>
      <c r="C25" s="114">
        <v>1</v>
      </c>
      <c r="D25" s="114">
        <v>2013</v>
      </c>
      <c r="E25" s="114" t="s">
        <v>159</v>
      </c>
      <c r="F25" s="128">
        <f>+'BASE DE DATOS'!L36</f>
        <v>177887084</v>
      </c>
      <c r="G25" s="128">
        <f>+'BASE DE DATOS'!N36</f>
        <v>44471771</v>
      </c>
      <c r="H25" s="128">
        <f>+G25</f>
        <v>44471771</v>
      </c>
      <c r="I25" s="114">
        <v>0</v>
      </c>
      <c r="J25" s="114">
        <v>0</v>
      </c>
      <c r="K25" s="114">
        <v>0</v>
      </c>
      <c r="L25" s="129">
        <f t="shared" si="3"/>
        <v>177887084</v>
      </c>
      <c r="M25" s="129">
        <f t="shared" si="3"/>
        <v>44471771</v>
      </c>
      <c r="N25" s="129">
        <f t="shared" si="3"/>
        <v>44471771</v>
      </c>
    </row>
    <row r="26" spans="1:14" x14ac:dyDescent="0.2">
      <c r="A26" s="114">
        <v>23</v>
      </c>
      <c r="B26" s="114">
        <v>1</v>
      </c>
      <c r="C26" s="114">
        <v>2</v>
      </c>
      <c r="D26" s="114">
        <v>2013</v>
      </c>
      <c r="E26" s="114" t="s">
        <v>159</v>
      </c>
      <c r="F26" s="115">
        <f>+'BASE DE DATOS'!C36*'BASE DE DATOS'!H36</f>
        <v>44471771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29">
        <f t="shared" si="3"/>
        <v>44471771</v>
      </c>
      <c r="M26" s="129">
        <f t="shared" si="3"/>
        <v>0</v>
      </c>
      <c r="N26" s="129">
        <f t="shared" si="3"/>
        <v>0</v>
      </c>
    </row>
    <row r="27" spans="1:14" x14ac:dyDescent="0.2">
      <c r="A27" s="114">
        <v>24</v>
      </c>
      <c r="B27" s="114">
        <v>1</v>
      </c>
      <c r="C27" s="114">
        <v>1</v>
      </c>
      <c r="D27" s="114">
        <v>2014</v>
      </c>
      <c r="E27" s="114" t="s">
        <v>98</v>
      </c>
      <c r="F27" s="128">
        <f>+'BASE DE DATOS'!L25</f>
        <v>166024515.84999999</v>
      </c>
      <c r="G27" s="128">
        <f>+'BASE DE DATOS'!N25</f>
        <v>44133099.149999991</v>
      </c>
      <c r="H27" s="128">
        <f>+G27</f>
        <v>44133099.149999991</v>
      </c>
      <c r="I27" s="114">
        <v>0</v>
      </c>
      <c r="J27" s="114">
        <v>0</v>
      </c>
      <c r="K27" s="114">
        <v>0</v>
      </c>
      <c r="L27" s="129">
        <f t="shared" si="3"/>
        <v>166024515</v>
      </c>
      <c r="M27" s="129">
        <f t="shared" si="3"/>
        <v>44133099</v>
      </c>
      <c r="N27" s="129">
        <f t="shared" si="3"/>
        <v>44133099</v>
      </c>
    </row>
    <row r="28" spans="1:14" x14ac:dyDescent="0.2">
      <c r="A28" s="114">
        <v>25</v>
      </c>
      <c r="B28" s="114">
        <v>1</v>
      </c>
      <c r="C28" s="114">
        <v>2</v>
      </c>
      <c r="D28" s="114">
        <v>2014</v>
      </c>
      <c r="E28" s="114" t="s">
        <v>98</v>
      </c>
      <c r="F28" s="115">
        <f>+'BASE DE DATOS'!C25*'BASE DE DATOS'!H25</f>
        <v>44133099.149999999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29">
        <f t="shared" si="3"/>
        <v>44133099</v>
      </c>
      <c r="M28" s="129">
        <f t="shared" si="3"/>
        <v>0</v>
      </c>
      <c r="N28" s="129">
        <f t="shared" si="3"/>
        <v>0</v>
      </c>
    </row>
    <row r="29" spans="1:14" x14ac:dyDescent="0.2">
      <c r="A29" s="114">
        <v>26</v>
      </c>
      <c r="B29" s="114">
        <v>1</v>
      </c>
      <c r="C29" s="114">
        <v>1</v>
      </c>
      <c r="D29" s="114">
        <v>2015</v>
      </c>
      <c r="E29" s="114" t="s">
        <v>97</v>
      </c>
      <c r="F29" s="128">
        <f>+'BASE DE DATOS'!L14</f>
        <v>255481357.875</v>
      </c>
      <c r="G29" s="128">
        <f>+'BASE DE DATOS'!N14</f>
        <v>74172007.125</v>
      </c>
      <c r="H29" s="128">
        <f>+G29</f>
        <v>74172007.125</v>
      </c>
      <c r="I29" s="114">
        <v>0</v>
      </c>
      <c r="J29" s="114">
        <v>0</v>
      </c>
      <c r="K29" s="114">
        <v>0</v>
      </c>
      <c r="L29" s="129">
        <f t="shared" si="3"/>
        <v>255481357</v>
      </c>
      <c r="M29" s="129">
        <f t="shared" si="3"/>
        <v>74172007</v>
      </c>
      <c r="N29" s="129">
        <f t="shared" si="3"/>
        <v>74172007</v>
      </c>
    </row>
    <row r="30" spans="1:14" x14ac:dyDescent="0.2">
      <c r="A30" s="114">
        <v>27</v>
      </c>
      <c r="B30" s="114">
        <v>1</v>
      </c>
      <c r="C30" s="114">
        <v>2</v>
      </c>
      <c r="D30" s="114">
        <v>2015</v>
      </c>
      <c r="E30" s="114" t="s">
        <v>97</v>
      </c>
      <c r="F30" s="115">
        <f>+'BASE DE DATOS'!C14*'BASE DE DATOS'!H14</f>
        <v>74172007.125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29">
        <f t="shared" si="3"/>
        <v>74172007</v>
      </c>
      <c r="M30" s="129">
        <f t="shared" si="3"/>
        <v>0</v>
      </c>
      <c r="N30" s="129">
        <f t="shared" si="3"/>
        <v>0</v>
      </c>
    </row>
    <row r="31" spans="1:14" x14ac:dyDescent="0.2">
      <c r="A31" s="114">
        <v>28</v>
      </c>
      <c r="B31" s="114">
        <v>1</v>
      </c>
      <c r="C31" s="114">
        <v>1</v>
      </c>
      <c r="D31" s="114">
        <v>2016</v>
      </c>
      <c r="E31" s="114" t="s">
        <v>96</v>
      </c>
      <c r="F31" s="128">
        <f>+'BASE DE DATOS'!L4</f>
        <v>433248033.51999998</v>
      </c>
      <c r="G31" s="128">
        <f>+'BASE DE DATOS'!N4</f>
        <v>136815168.47999999</v>
      </c>
      <c r="H31" s="128">
        <f>+G31</f>
        <v>136815168.47999999</v>
      </c>
      <c r="I31" s="114">
        <v>0</v>
      </c>
      <c r="J31" s="114">
        <v>0</v>
      </c>
      <c r="K31" s="114">
        <v>0</v>
      </c>
      <c r="L31" s="129">
        <f t="shared" si="3"/>
        <v>433248033</v>
      </c>
      <c r="M31" s="129">
        <f t="shared" si="3"/>
        <v>136815168</v>
      </c>
      <c r="N31" s="129">
        <f t="shared" si="3"/>
        <v>136815168</v>
      </c>
    </row>
    <row r="32" spans="1:14" x14ac:dyDescent="0.2">
      <c r="A32" s="114">
        <v>29</v>
      </c>
      <c r="B32" s="114">
        <v>1</v>
      </c>
      <c r="C32" s="114">
        <v>2</v>
      </c>
      <c r="D32" s="114">
        <v>2016</v>
      </c>
      <c r="E32" s="114" t="s">
        <v>96</v>
      </c>
      <c r="F32" s="115">
        <f>+'BASE DE DATOS'!C4*'BASE DE DATOS'!H4</f>
        <v>136815168.47999999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29">
        <f t="shared" si="3"/>
        <v>136815168</v>
      </c>
      <c r="M32" s="129">
        <f t="shared" si="3"/>
        <v>0</v>
      </c>
      <c r="N32" s="129">
        <f t="shared" si="3"/>
        <v>0</v>
      </c>
    </row>
    <row r="33" spans="5:35" s="130" customFormat="1" x14ac:dyDescent="0.2">
      <c r="F33" s="144">
        <f>SUM(F4:F32)</f>
        <v>1790260097.8599999</v>
      </c>
      <c r="G33" s="144">
        <f t="shared" ref="G33:H33" si="7">SUM(G4:G32)</f>
        <v>387618010.09500003</v>
      </c>
      <c r="H33" s="144">
        <f t="shared" si="7"/>
        <v>387618010.09500003</v>
      </c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</row>
    <row r="35" spans="5:35" x14ac:dyDescent="0.2">
      <c r="E35" s="133" t="s">
        <v>167</v>
      </c>
      <c r="F35" s="128">
        <f>+'BASE DE DATOS'!C6+'BASE DE DATOS'!C7</f>
        <v>683620909</v>
      </c>
      <c r="G35" s="128">
        <f>+'BASE DE DATOS'!C11</f>
        <v>137549563</v>
      </c>
      <c r="H35" s="128">
        <f>+G35</f>
        <v>137549563</v>
      </c>
    </row>
    <row r="36" spans="5:35" x14ac:dyDescent="0.2">
      <c r="E36" s="133"/>
    </row>
    <row r="37" spans="5:35" x14ac:dyDescent="0.2">
      <c r="E37" s="133" t="s">
        <v>168</v>
      </c>
      <c r="F37" s="144">
        <f>+F33-F35</f>
        <v>1106639188.8599999</v>
      </c>
      <c r="G37" s="144">
        <f t="shared" ref="G37:H37" si="8">+G33-G35</f>
        <v>250068447.09500003</v>
      </c>
      <c r="H37" s="144">
        <f t="shared" si="8"/>
        <v>250068447.09500003</v>
      </c>
    </row>
    <row r="38" spans="5:35" x14ac:dyDescent="0.2">
      <c r="E38" s="132"/>
    </row>
    <row r="39" spans="5:35" x14ac:dyDescent="0.2">
      <c r="E39" s="132" t="s">
        <v>169</v>
      </c>
      <c r="F39" s="128">
        <f>+'BASE DE DATOS'!C5+'BASE DE DATOS'!C16+'BASE DE DATOS'!C27+'BASE DE DATOS'!C38+'BASE DE DATOS'!C49+'BASE DE DATOS'!C60+'BASE DE DATOS'!C71+'BASE DE DATOS'!C82+'BASE DE DATOS'!C92+'BASE DE DATOS'!C101+'BASE DE DATOS'!C108+'BASE DE DATOS'!C114</f>
        <v>1019814945</v>
      </c>
      <c r="G39" s="128">
        <f>+'BASE DE DATOS'!C10+'BASE DE DATOS'!C21+'BASE DE DATOS'!C32+'BASE DE DATOS'!C43+'BASE DE DATOS'!C54+'BASE DE DATOS'!C65+'BASE DE DATOS'!C76+'BASE DE DATOS'!C87+'BASE DE DATOS'!C104+'BASE DE DATOS'!C118</f>
        <v>271346867</v>
      </c>
      <c r="H39" s="128">
        <f>+G39</f>
        <v>271346867</v>
      </c>
    </row>
    <row r="40" spans="5:35" x14ac:dyDescent="0.2">
      <c r="G40" s="128"/>
    </row>
    <row r="41" spans="5:35" x14ac:dyDescent="0.2">
      <c r="F41" s="128">
        <f>+F37-F39</f>
        <v>86824243.859999895</v>
      </c>
      <c r="G41" s="128">
        <f t="shared" ref="G41:H41" si="9">+G37-G39</f>
        <v>-21278419.904999971</v>
      </c>
      <c r="H41" s="128">
        <f t="shared" si="9"/>
        <v>-21278419.904999971</v>
      </c>
    </row>
    <row r="42" spans="5:35" x14ac:dyDescent="0.2">
      <c r="G42" s="128"/>
    </row>
    <row r="44" spans="5:35" x14ac:dyDescent="0.2">
      <c r="F44" s="130"/>
      <c r="G44" s="131"/>
    </row>
    <row r="45" spans="5:35" x14ac:dyDescent="0.2">
      <c r="F45" s="132"/>
      <c r="G45" s="115"/>
      <c r="H45" s="128"/>
    </row>
    <row r="46" spans="5:35" x14ac:dyDescent="0.2">
      <c r="F46" s="132"/>
      <c r="G46" s="115"/>
    </row>
    <row r="47" spans="5:35" x14ac:dyDescent="0.2">
      <c r="F47" s="132"/>
      <c r="G47" s="115"/>
    </row>
    <row r="48" spans="5:35" x14ac:dyDescent="0.2">
      <c r="F48" s="133"/>
      <c r="G48" s="131"/>
    </row>
    <row r="50" spans="6:8" x14ac:dyDescent="0.2">
      <c r="G50" s="128"/>
    </row>
    <row r="51" spans="6:8" x14ac:dyDescent="0.2">
      <c r="G51" s="128"/>
    </row>
    <row r="53" spans="6:8" x14ac:dyDescent="0.2">
      <c r="F53" s="128"/>
      <c r="G53" s="128"/>
      <c r="H53" s="128"/>
    </row>
    <row r="54" spans="6:8" x14ac:dyDescent="0.2">
      <c r="F54" s="128"/>
      <c r="G54" s="128"/>
      <c r="H54" s="128"/>
    </row>
    <row r="55" spans="6:8" x14ac:dyDescent="0.2">
      <c r="F55" s="128"/>
      <c r="G55" s="128"/>
      <c r="H55" s="128"/>
    </row>
  </sheetData>
  <mergeCells count="2">
    <mergeCell ref="H2:I2"/>
    <mergeCell ref="AD2:A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0"/>
  <sheetViews>
    <sheetView workbookViewId="0">
      <selection activeCell="A7" sqref="A7"/>
    </sheetView>
  </sheetViews>
  <sheetFormatPr baseColWidth="10" defaultRowHeight="12" x14ac:dyDescent="0.2"/>
  <cols>
    <col min="1" max="4" width="11.42578125" style="114"/>
    <col min="5" max="5" width="12.42578125" style="114" bestFit="1" customWidth="1"/>
    <col min="6" max="8" width="12.5703125" style="114" bestFit="1" customWidth="1"/>
    <col min="9" max="11" width="11.42578125" style="114"/>
    <col min="12" max="12" width="11.85546875" style="114" bestFit="1" customWidth="1"/>
    <col min="13" max="17" width="11.42578125" style="114"/>
    <col min="18" max="22" width="3.5703125" style="125" bestFit="1" customWidth="1"/>
    <col min="23" max="25" width="19.140625" style="125" customWidth="1"/>
    <col min="26" max="26" width="3.5703125" style="125" bestFit="1" customWidth="1"/>
    <col min="27" max="27" width="19.140625" style="125" customWidth="1"/>
    <col min="28" max="28" width="3.5703125" style="125" bestFit="1" customWidth="1"/>
    <col min="29" max="30" width="19.140625" style="125" customWidth="1"/>
    <col min="31" max="31" width="3.5703125" style="125" bestFit="1" customWidth="1"/>
    <col min="32" max="33" width="19.140625" style="125" customWidth="1"/>
    <col min="34" max="35" width="11.42578125" style="125"/>
    <col min="36" max="16384" width="11.42578125" style="114"/>
  </cols>
  <sheetData>
    <row r="1" spans="1:35" x14ac:dyDescent="0.2">
      <c r="A1" s="114" t="s">
        <v>108</v>
      </c>
      <c r="B1" s="114" t="s">
        <v>109</v>
      </c>
      <c r="C1" s="114" t="s">
        <v>110</v>
      </c>
      <c r="D1" s="114" t="s">
        <v>111</v>
      </c>
      <c r="E1" s="114" t="s">
        <v>112</v>
      </c>
      <c r="F1" s="114" t="s">
        <v>113</v>
      </c>
      <c r="G1" s="114" t="s">
        <v>114</v>
      </c>
      <c r="H1" s="114" t="s">
        <v>115</v>
      </c>
      <c r="I1" s="114" t="s">
        <v>116</v>
      </c>
      <c r="J1" s="114" t="s">
        <v>117</v>
      </c>
      <c r="K1" s="114" t="s">
        <v>118</v>
      </c>
      <c r="R1" s="125" t="s">
        <v>119</v>
      </c>
      <c r="S1" s="125" t="s">
        <v>120</v>
      </c>
      <c r="T1" s="125" t="s">
        <v>121</v>
      </c>
      <c r="U1" s="125" t="s">
        <v>122</v>
      </c>
      <c r="V1" s="125" t="s">
        <v>123</v>
      </c>
      <c r="W1" s="125" t="s">
        <v>124</v>
      </c>
      <c r="X1" s="125" t="s">
        <v>125</v>
      </c>
      <c r="Y1" s="125" t="s">
        <v>126</v>
      </c>
      <c r="Z1" s="125" t="s">
        <v>127</v>
      </c>
      <c r="AA1" s="125" t="s">
        <v>128</v>
      </c>
      <c r="AB1" s="125" t="s">
        <v>129</v>
      </c>
      <c r="AC1" s="125" t="s">
        <v>130</v>
      </c>
      <c r="AD1" s="125" t="s">
        <v>131</v>
      </c>
      <c r="AE1" s="125" t="s">
        <v>132</v>
      </c>
      <c r="AF1" s="125" t="s">
        <v>133</v>
      </c>
      <c r="AG1" s="125" t="s">
        <v>134</v>
      </c>
      <c r="AH1" s="125" t="s">
        <v>135</v>
      </c>
      <c r="AI1" s="125" t="s">
        <v>136</v>
      </c>
    </row>
    <row r="2" spans="1:35" x14ac:dyDescent="0.2">
      <c r="H2" s="146" t="s">
        <v>137</v>
      </c>
      <c r="I2" s="146"/>
      <c r="AD2" s="147" t="s">
        <v>138</v>
      </c>
      <c r="AE2" s="147"/>
      <c r="AF2" s="147"/>
    </row>
    <row r="3" spans="1:35" s="126" customFormat="1" ht="60" x14ac:dyDescent="0.2">
      <c r="A3" s="126" t="s">
        <v>139</v>
      </c>
      <c r="B3" s="126" t="s">
        <v>140</v>
      </c>
      <c r="C3" s="126" t="s">
        <v>141</v>
      </c>
      <c r="D3" s="126" t="s">
        <v>142</v>
      </c>
      <c r="E3" s="126" t="s">
        <v>143</v>
      </c>
      <c r="F3" s="126" t="s">
        <v>144</v>
      </c>
      <c r="G3" s="126" t="s">
        <v>145</v>
      </c>
      <c r="H3" s="126" t="s">
        <v>146</v>
      </c>
      <c r="I3" s="126" t="s">
        <v>147</v>
      </c>
      <c r="J3" s="126" t="s">
        <v>148</v>
      </c>
      <c r="K3" s="126" t="s">
        <v>149</v>
      </c>
      <c r="R3" s="127"/>
      <c r="S3" s="127"/>
      <c r="T3" s="127"/>
      <c r="U3" s="127"/>
      <c r="V3" s="127"/>
      <c r="W3" s="127" t="s">
        <v>150</v>
      </c>
      <c r="X3" s="127" t="s">
        <v>151</v>
      </c>
      <c r="Y3" s="127" t="s">
        <v>152</v>
      </c>
      <c r="Z3" s="127"/>
      <c r="AA3" s="127" t="s">
        <v>153</v>
      </c>
      <c r="AB3" s="127"/>
      <c r="AC3" s="127" t="s">
        <v>154</v>
      </c>
      <c r="AD3" s="127" t="s">
        <v>155</v>
      </c>
      <c r="AE3" s="127"/>
      <c r="AF3" s="127" t="s">
        <v>156</v>
      </c>
      <c r="AG3" s="127" t="s">
        <v>148</v>
      </c>
      <c r="AH3" s="127"/>
      <c r="AI3" s="127" t="s">
        <v>157</v>
      </c>
    </row>
    <row r="4" spans="1:35" x14ac:dyDescent="0.2">
      <c r="A4" s="114">
        <v>1</v>
      </c>
      <c r="B4" s="114">
        <v>1</v>
      </c>
      <c r="C4" s="114">
        <v>1</v>
      </c>
      <c r="D4" s="114">
        <v>2015</v>
      </c>
      <c r="E4" s="114" t="s">
        <v>97</v>
      </c>
      <c r="F4" s="128">
        <v>39385699.875</v>
      </c>
      <c r="G4" s="128">
        <v>734394.52000001073</v>
      </c>
      <c r="H4" s="128">
        <v>734394.52000001073</v>
      </c>
      <c r="I4" s="114">
        <v>0</v>
      </c>
      <c r="J4" s="114">
        <v>0</v>
      </c>
      <c r="K4" s="114">
        <v>0</v>
      </c>
      <c r="L4" s="129">
        <f t="shared" ref="L4:N7" si="0">INT(F4)</f>
        <v>39385699</v>
      </c>
      <c r="M4" s="129">
        <f t="shared" si="0"/>
        <v>734394</v>
      </c>
      <c r="N4" s="129">
        <f t="shared" si="0"/>
        <v>734394</v>
      </c>
    </row>
    <row r="5" spans="1:35" x14ac:dyDescent="0.2">
      <c r="A5" s="114">
        <v>2</v>
      </c>
      <c r="B5" s="114">
        <v>1</v>
      </c>
      <c r="C5" s="114">
        <v>2</v>
      </c>
      <c r="D5" s="114">
        <v>2015</v>
      </c>
      <c r="E5" s="114" t="s">
        <v>97</v>
      </c>
      <c r="F5" s="115">
        <f>+'BASE DE DATOS'!C14*'BASE DE DATOS'!H14</f>
        <v>74172007.125</v>
      </c>
      <c r="G5" s="114">
        <v>0</v>
      </c>
      <c r="H5" s="114">
        <v>0</v>
      </c>
      <c r="I5" s="114">
        <v>0</v>
      </c>
      <c r="J5" s="114">
        <v>0</v>
      </c>
      <c r="K5" s="114">
        <v>0</v>
      </c>
      <c r="L5" s="129">
        <f t="shared" si="0"/>
        <v>74172007</v>
      </c>
      <c r="M5" s="129">
        <f t="shared" si="0"/>
        <v>0</v>
      </c>
      <c r="N5" s="129">
        <f t="shared" si="0"/>
        <v>0</v>
      </c>
    </row>
    <row r="6" spans="1:35" x14ac:dyDescent="0.2">
      <c r="A6" s="114">
        <v>3</v>
      </c>
      <c r="B6" s="114">
        <v>1</v>
      </c>
      <c r="C6" s="114">
        <v>1</v>
      </c>
      <c r="D6" s="114">
        <v>2016</v>
      </c>
      <c r="E6" s="114" t="s">
        <v>96</v>
      </c>
      <c r="F6" s="128">
        <f>+'BASE DE DATOS'!L4</f>
        <v>433248033.51999998</v>
      </c>
      <c r="G6" s="128">
        <f>+'BASE DE DATOS'!N4</f>
        <v>136815168.47999999</v>
      </c>
      <c r="H6" s="128">
        <f>+G6</f>
        <v>136815168.47999999</v>
      </c>
      <c r="I6" s="114">
        <v>0</v>
      </c>
      <c r="J6" s="114">
        <v>0</v>
      </c>
      <c r="K6" s="114">
        <v>0</v>
      </c>
      <c r="L6" s="129">
        <f t="shared" si="0"/>
        <v>433248033</v>
      </c>
      <c r="M6" s="129">
        <f t="shared" si="0"/>
        <v>136815168</v>
      </c>
      <c r="N6" s="129">
        <f t="shared" si="0"/>
        <v>136815168</v>
      </c>
    </row>
    <row r="7" spans="1:35" x14ac:dyDescent="0.2">
      <c r="A7" s="114">
        <v>4</v>
      </c>
      <c r="B7" s="114">
        <v>1</v>
      </c>
      <c r="C7" s="114">
        <v>2</v>
      </c>
      <c r="D7" s="114">
        <v>2016</v>
      </c>
      <c r="E7" s="114" t="s">
        <v>96</v>
      </c>
      <c r="F7" s="115">
        <f>+'BASE DE DATOS'!C4*'BASE DE DATOS'!H4</f>
        <v>136815168.47999999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29">
        <f t="shared" si="0"/>
        <v>136815168</v>
      </c>
      <c r="M7" s="129">
        <f t="shared" si="0"/>
        <v>0</v>
      </c>
      <c r="N7" s="129">
        <f t="shared" si="0"/>
        <v>0</v>
      </c>
    </row>
    <row r="8" spans="1:35" s="130" customFormat="1" x14ac:dyDescent="0.2">
      <c r="F8" s="144">
        <f>SUM(F4:F7)</f>
        <v>683620909</v>
      </c>
      <c r="G8" s="144">
        <f>SUM(G4:G7)</f>
        <v>137549563</v>
      </c>
      <c r="H8" s="144">
        <f>SUM(H4:H7)</f>
        <v>137549563</v>
      </c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</row>
    <row r="10" spans="1:35" x14ac:dyDescent="0.2">
      <c r="E10" s="130" t="s">
        <v>167</v>
      </c>
      <c r="F10" s="128">
        <f>+'BASE DE DATOS'!C6+'BASE DE DATOS'!C7</f>
        <v>683620909</v>
      </c>
      <c r="G10" s="128">
        <f>+'BASE DE DATOS'!C11</f>
        <v>137549563</v>
      </c>
      <c r="H10" s="128">
        <f>+G10</f>
        <v>137549563</v>
      </c>
    </row>
    <row r="11" spans="1:35" x14ac:dyDescent="0.2">
      <c r="E11" s="130"/>
    </row>
    <row r="12" spans="1:35" x14ac:dyDescent="0.2">
      <c r="E12" s="130" t="s">
        <v>166</v>
      </c>
      <c r="F12" s="144">
        <f>+F8-F10</f>
        <v>0</v>
      </c>
      <c r="G12" s="144">
        <f t="shared" ref="G12:H12" si="1">+G8-G10</f>
        <v>0</v>
      </c>
      <c r="H12" s="144">
        <f t="shared" si="1"/>
        <v>0</v>
      </c>
    </row>
    <row r="14" spans="1:35" x14ac:dyDescent="0.2">
      <c r="F14" s="128">
        <f>+F4-F12</f>
        <v>39385699.875</v>
      </c>
      <c r="G14" s="128">
        <f>+G4-G12</f>
        <v>734394.52000001073</v>
      </c>
      <c r="H14" s="128">
        <f>+H4-H12</f>
        <v>734394.52000001073</v>
      </c>
    </row>
    <row r="15" spans="1:35" x14ac:dyDescent="0.2">
      <c r="G15" s="128"/>
    </row>
    <row r="16" spans="1:35" x14ac:dyDescent="0.2">
      <c r="G16" s="128"/>
    </row>
    <row r="17" spans="6:8" x14ac:dyDescent="0.2">
      <c r="G17" s="128"/>
    </row>
    <row r="19" spans="6:8" x14ac:dyDescent="0.2">
      <c r="F19" s="130"/>
      <c r="G19" s="131"/>
    </row>
    <row r="20" spans="6:8" x14ac:dyDescent="0.2">
      <c r="F20" s="132"/>
      <c r="G20" s="115"/>
      <c r="H20" s="128"/>
    </row>
    <row r="21" spans="6:8" x14ac:dyDescent="0.2">
      <c r="F21" s="132"/>
      <c r="G21" s="115"/>
    </row>
    <row r="22" spans="6:8" x14ac:dyDescent="0.2">
      <c r="F22" s="132"/>
      <c r="G22" s="115"/>
    </row>
    <row r="23" spans="6:8" x14ac:dyDescent="0.2">
      <c r="F23" s="133"/>
      <c r="G23" s="131"/>
    </row>
    <row r="25" spans="6:8" x14ac:dyDescent="0.2">
      <c r="G25" s="128"/>
    </row>
    <row r="26" spans="6:8" x14ac:dyDescent="0.2">
      <c r="G26" s="128"/>
    </row>
    <row r="28" spans="6:8" x14ac:dyDescent="0.2">
      <c r="F28" s="128"/>
      <c r="G28" s="128"/>
      <c r="H28" s="128"/>
    </row>
    <row r="29" spans="6:8" x14ac:dyDescent="0.2">
      <c r="F29" s="128"/>
      <c r="G29" s="128"/>
      <c r="H29" s="128"/>
    </row>
    <row r="30" spans="6:8" x14ac:dyDescent="0.2">
      <c r="F30" s="128"/>
      <c r="G30" s="128"/>
      <c r="H30" s="128"/>
    </row>
  </sheetData>
  <mergeCells count="2">
    <mergeCell ref="H2:I2"/>
    <mergeCell ref="AD2:A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A10" workbookViewId="0">
      <selection activeCell="A22" sqref="A22:Q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RECUADROS 6 RENTAS</vt:lpstr>
      <vt:lpstr>RECUADROS 6 RENTAS (2)</vt:lpstr>
      <vt:lpstr>RECUADROS 6 RENTAS (3)</vt:lpstr>
      <vt:lpstr>1ERA CATEGORIA</vt:lpstr>
      <vt:lpstr>BASE DE DATOS</vt:lpstr>
      <vt:lpstr>DJ1925ITELS SIN RETIROS</vt:lpstr>
      <vt:lpstr>DJ1925ITELS CON RETIROS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Valdés Muñoz</dc:creator>
  <cp:lastModifiedBy>Claudia Valdés Muñoz</cp:lastModifiedBy>
  <dcterms:created xsi:type="dcterms:W3CDTF">2017-06-14T21:28:41Z</dcterms:created>
  <dcterms:modified xsi:type="dcterms:W3CDTF">2017-08-28T04:42:00Z</dcterms:modified>
</cp:coreProperties>
</file>