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v\Desktop\SEMINARIOS TRIBUTARIOS\"/>
    </mc:Choice>
  </mc:AlternateContent>
  <bookViews>
    <workbookView xWindow="0" yWindow="0" windowWidth="20490" windowHeight="8295" activeTab="3" xr2:uid="{00000000-000D-0000-FFFF-FFFF00000000}"/>
  </bookViews>
  <sheets>
    <sheet name="INFORMACION" sheetId="1" r:id="rId1"/>
    <sheet name="BCE 2016" sheetId="2" r:id="rId2"/>
    <sheet name="F22 AT 2017" sheetId="3" r:id="rId3"/>
    <sheet name="CAPITAL PROPIO TRIBUTARIO" sheetId="6" r:id="rId4"/>
  </sheets>
  <definedNames>
    <definedName name="GVKey">""</definedName>
    <definedName name="INVERSION">#REF!</definedName>
    <definedName name="operacion">#REF!</definedName>
    <definedName name="OPERACION1">#REF!</definedName>
    <definedName name="SPSet">"current"</definedName>
    <definedName name="SPWS_WBID">""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3" l="1"/>
  <c r="X19" i="3"/>
  <c r="X18" i="3"/>
  <c r="X17" i="3"/>
  <c r="X16" i="3"/>
  <c r="X15" i="3"/>
  <c r="X14" i="3"/>
  <c r="X11" i="3"/>
  <c r="X10" i="3"/>
  <c r="X9" i="3"/>
  <c r="X8" i="3"/>
  <c r="X7" i="3"/>
  <c r="P18" i="3"/>
  <c r="P17" i="3"/>
  <c r="P16" i="3"/>
  <c r="P15" i="3"/>
  <c r="P19" i="3" s="1"/>
  <c r="P14" i="3"/>
  <c r="P9" i="3"/>
  <c r="P8" i="3"/>
  <c r="P7" i="3"/>
  <c r="P11" i="3"/>
  <c r="G9" i="3"/>
  <c r="G8" i="3"/>
  <c r="G7" i="3"/>
  <c r="G10" i="3" s="1"/>
  <c r="G17" i="3" l="1"/>
  <c r="G15" i="3"/>
  <c r="G137" i="2"/>
  <c r="F126" i="2"/>
  <c r="F125" i="2"/>
  <c r="F124" i="2"/>
  <c r="F123" i="2"/>
  <c r="F122" i="2"/>
  <c r="G130" i="2" s="1"/>
  <c r="G138" i="2" s="1"/>
  <c r="G25" i="3" s="1"/>
  <c r="G27" i="3" s="1"/>
  <c r="F121" i="2"/>
  <c r="F120" i="2"/>
  <c r="F118" i="2"/>
  <c r="G135" i="2"/>
  <c r="F134" i="2"/>
  <c r="B134" i="2"/>
  <c r="G115" i="2"/>
  <c r="B126" i="2"/>
  <c r="B125" i="2"/>
  <c r="B124" i="2"/>
  <c r="B123" i="2"/>
  <c r="B122" i="2"/>
  <c r="B121" i="2"/>
  <c r="B120" i="2"/>
  <c r="B101" i="2"/>
  <c r="H101" i="2" s="1"/>
  <c r="H97" i="2"/>
  <c r="B97" i="2"/>
  <c r="B109" i="2"/>
  <c r="H109" i="2" s="1"/>
  <c r="B108" i="2"/>
  <c r="H108" i="2" s="1"/>
  <c r="B107" i="2"/>
  <c r="H107" i="2" s="1"/>
  <c r="B94" i="2"/>
  <c r="H94" i="2" s="1"/>
  <c r="B95" i="2"/>
  <c r="H95" i="2" s="1"/>
  <c r="B96" i="2"/>
  <c r="H96" i="2" s="1"/>
  <c r="B98" i="2"/>
  <c r="H98" i="2" s="1"/>
  <c r="B99" i="2"/>
  <c r="H99" i="2" s="1"/>
  <c r="B100" i="2"/>
  <c r="H100" i="2" s="1"/>
  <c r="B102" i="2"/>
  <c r="H102" i="2" s="1"/>
  <c r="B103" i="2"/>
  <c r="H103" i="2" s="1"/>
  <c r="B104" i="2"/>
  <c r="H104" i="2" s="1"/>
  <c r="B105" i="2"/>
  <c r="H105" i="2" s="1"/>
  <c r="B106" i="2"/>
  <c r="H106" i="2" s="1"/>
  <c r="F128" i="2" l="1"/>
  <c r="H110" i="2"/>
  <c r="G16" i="3"/>
  <c r="G14" i="3"/>
  <c r="G19" i="3" l="1"/>
</calcChain>
</file>

<file path=xl/sharedStrings.xml><?xml version="1.0" encoding="utf-8"?>
<sst xmlns="http://schemas.openxmlformats.org/spreadsheetml/2006/main" count="1189" uniqueCount="295">
  <si>
    <t>1.- Forma</t>
  </si>
  <si>
    <t>KI + RLI +/- VARIACIONES = CPT ESTIMADO</t>
  </si>
  <si>
    <t>2.- Forma</t>
  </si>
  <si>
    <t>CI + FUT +/- VARIACIONES = CPT ESTIMADO</t>
  </si>
  <si>
    <t>FORMAS DE VERIFICACION DE CAPITALES PROPIOS USADOS POR EL SII</t>
  </si>
  <si>
    <t>TOTAL ACTIVO</t>
  </si>
  <si>
    <t>Deudores Incobrables</t>
  </si>
  <si>
    <t>+</t>
  </si>
  <si>
    <t>Impuesto Diferido</t>
  </si>
  <si>
    <t>CAPITAL PROPIO TRIBUTARIO</t>
  </si>
  <si>
    <t>Nombre:</t>
  </si>
  <si>
    <t>Rut:</t>
  </si>
  <si>
    <t>Dirección</t>
  </si>
  <si>
    <t>AGUSTINAS #1709 COMUNA SANTIAGO CIUDAD SANTIAGO REGION METROPOLITANA</t>
  </si>
  <si>
    <t>Representante Legal:</t>
  </si>
  <si>
    <t>VICTOR MANUEL ALTAMIRANO MESIAS</t>
  </si>
  <si>
    <t>Giro Comercial:</t>
  </si>
  <si>
    <t>PREPARACION DEL TERRENO, EXCAVACIONES Y MOVIMIENTOS DE TIERRAS</t>
  </si>
  <si>
    <t>BALANCE GENERAL</t>
  </si>
  <si>
    <t>EJERCICIO DE ENERO A DICIEMBRE DEL 2016</t>
  </si>
  <si>
    <t>CUENTAS</t>
  </si>
  <si>
    <t>SUMAS</t>
  </si>
  <si>
    <t>SALDOS</t>
  </si>
  <si>
    <t>INVENTARIO</t>
  </si>
  <si>
    <t>RESULTADO</t>
  </si>
  <si>
    <t>DEBITOS</t>
  </si>
  <si>
    <t>CREDITOS</t>
  </si>
  <si>
    <t>DEUDOR</t>
  </si>
  <si>
    <t>ACREEDOR</t>
  </si>
  <si>
    <t>ACTIVO</t>
  </si>
  <si>
    <t>PASIVO</t>
  </si>
  <si>
    <t>PERDIDAS</t>
  </si>
  <si>
    <t>GANANCIAS</t>
  </si>
  <si>
    <t>1101-01 CUENTA CAJA</t>
  </si>
  <si>
    <t>1101-06 BANCO ITAU $</t>
  </si>
  <si>
    <t>1101-08 BANCO DE CHILE $</t>
  </si>
  <si>
    <t>1101-09 BANCO BBVA $</t>
  </si>
  <si>
    <t>1101-10 BANCO BICE $</t>
  </si>
  <si>
    <t>1102-03 FONDOS MUTUOS BANCO DE CHILE</t>
  </si>
  <si>
    <t>1102-04 FONDOS MUTUOS BANCO ITAU</t>
  </si>
  <si>
    <t>1102-05 FONDOS MUTUOS BANCO BICE</t>
  </si>
  <si>
    <t>1102-06 BOLETAS EN GARANTÍA BANCO DE CHILE</t>
  </si>
  <si>
    <t>1102-07 BOLETAS EN GARANTÍA BANCO BICE</t>
  </si>
  <si>
    <t>1104-02 DEUDORES VARIOS</t>
  </si>
  <si>
    <t>1105-01 FONDOS POR RENDIR DE RELACIONADOS</t>
  </si>
  <si>
    <t>1105-03 CUENTA POR COBRAR EMPRESAS RELACIONADAS</t>
  </si>
  <si>
    <t>1113-01 PAGOS PROVISIONALES</t>
  </si>
  <si>
    <t>1113-03 IMPUESTOS DIFERIDOS</t>
  </si>
  <si>
    <t>1113-06 CREDITO SENCE</t>
  </si>
  <si>
    <t>1209-02 VEHICULOS</t>
  </si>
  <si>
    <t>1209-03 MAQUINARIAS</t>
  </si>
  <si>
    <t>1209-05 MUEBLES Y UTILES</t>
  </si>
  <si>
    <t>1209-06 EQUIPOS COMPUTACIONALES</t>
  </si>
  <si>
    <t>1209-07 OTROS ACTIVOS FIJOS</t>
  </si>
  <si>
    <t>1209-12 DEPRECIACIÓN ACUMULADA</t>
  </si>
  <si>
    <t>2101-02 PRÉSTAMO CON GARANTÍA HIPOTECARIA</t>
  </si>
  <si>
    <t>2101-03 RESPONSABILIDAD BOLETAS EN GARANTIA BANCO DE CHILE</t>
  </si>
  <si>
    <t>2101-04 RESPONSABILIDAD BOLETAS EN GARANTÍA BANCO BICE</t>
  </si>
  <si>
    <t>2102-02 REMUNERACIONES POR PAGAR</t>
  </si>
  <si>
    <t>2102-05 AFP</t>
  </si>
  <si>
    <t>2102-06 CCAF E INST. DE SEGURIDAD</t>
  </si>
  <si>
    <t>2102-09 ISAPRES</t>
  </si>
  <si>
    <t>2102-10 INST.NORMALIZ.PREVISIONAL</t>
  </si>
  <si>
    <t>2102-12 LINEA DE CREDITO</t>
  </si>
  <si>
    <t>2102-13 GARANTIAS POR PAGAR</t>
  </si>
  <si>
    <t>2102-14 OTROS PROVEEDORES CORRIENTES</t>
  </si>
  <si>
    <t>2102-15 ARRIENDOS POR PAGAR</t>
  </si>
  <si>
    <t>2104-01 PROVISION PPM</t>
  </si>
  <si>
    <t>2104-02 PROVISION IMPUESTO A LA RENTA</t>
  </si>
  <si>
    <t>2105-02 IVA DEBITO FISCAL</t>
  </si>
  <si>
    <t>2105-03 IMPUESTO UNICO TRABAJADORES</t>
  </si>
  <si>
    <t>2105-04 RETENCION PROFESIONALES</t>
  </si>
  <si>
    <t>2106-01 PROVISION DE VACACIONES</t>
  </si>
  <si>
    <t>2106-03 PROVISION IAS</t>
  </si>
  <si>
    <t>2301-01 C A P I T A L</t>
  </si>
  <si>
    <t>2302-03 UTILIDADES ACUMULADAS</t>
  </si>
  <si>
    <t>2304-02 REVALORIZACIÓN DEL CAPITAL</t>
  </si>
  <si>
    <t>4101-01 COSTOS DE VENTAS</t>
  </si>
  <si>
    <t>4101-03 COMBUSTIBLES Y LUBRICANTES</t>
  </si>
  <si>
    <t>4101-22 SERVICIOS DE TERCEROS SUBCONTRATADOS</t>
  </si>
  <si>
    <t>4201-01 REMUNERACIONES TRABAJADORES</t>
  </si>
  <si>
    <t>4201-02 HONORARIOS PROFESIONALES</t>
  </si>
  <si>
    <t>4201-03 GASTOS EN SERVICIOS LEGALES Y CONTABLES</t>
  </si>
  <si>
    <t>4201-04 GASTOS DE OFICINA</t>
  </si>
  <si>
    <t>4201-05 IMPUESTOS Y PATENTES</t>
  </si>
  <si>
    <t>4201-06 MANT VEHICULOS Y EQ TRANSP</t>
  </si>
  <si>
    <t>4201-07 MANTENC. EQUIP. Y EDIFICIOS</t>
  </si>
  <si>
    <t>4201-08 GASTOS GENERALES</t>
  </si>
  <si>
    <t>4201-09 REPRESENTACION Y VIATICOS</t>
  </si>
  <si>
    <t>4201-10 GASTOS BANCARIOS</t>
  </si>
  <si>
    <t>4201-11 INTERESES Y MULTAS</t>
  </si>
  <si>
    <t>4201-12 LEGALES Y NOTARIALES</t>
  </si>
  <si>
    <t>4201-18 SEGUROS</t>
  </si>
  <si>
    <t>4201-25 LUZ GAS AGUA ASEO</t>
  </si>
  <si>
    <t>4201-26 LOCOMOCION Y COLACION</t>
  </si>
  <si>
    <t>4201-30 ARRIENDOS Y GASTOS COMUNES</t>
  </si>
  <si>
    <t>4201-32 PUBLICIDAD, SUSCRIPCIONES Y PUBLICACIONES</t>
  </si>
  <si>
    <t>4201-33 GASTO EN CONTRIBUCIONES TERRITORIALES</t>
  </si>
  <si>
    <t>4201-41 GASTO EN DEPRECIACIÓN</t>
  </si>
  <si>
    <t>4201-45 CORRECCIÓN MONETARIA</t>
  </si>
  <si>
    <t>4201-48 GASTOS EN LEASING</t>
  </si>
  <si>
    <t>4201-49 PERDIDA POR VENTA DE ACTIVOS FIJOS</t>
  </si>
  <si>
    <t>4301-01 IMPUESTO PRIMERA CATEGORÍA</t>
  </si>
  <si>
    <t>4301-02 PROVISION IAS</t>
  </si>
  <si>
    <t>4301-03 PROVISION POR VACACIONES</t>
  </si>
  <si>
    <t>5101-01 INGRESOS POR VENTAS DE SERVICIOS</t>
  </si>
  <si>
    <t>5101-02 INGRESOS POR ARRIENDOS</t>
  </si>
  <si>
    <t>5101-04 INGRESOS POR VENTAS AFECTAS</t>
  </si>
  <si>
    <t>5101-05 INGRESOS POR OTROS DE LA EXPLOTACIÓN</t>
  </si>
  <si>
    <t>5103-10 OTROS INGRESOS FINANCIEROS</t>
  </si>
  <si>
    <t>Utilidades del Ejercicio</t>
  </si>
  <si>
    <t>TOTALES</t>
  </si>
  <si>
    <t>Saldo de Caja (sólo dinero en efectivo y documentos al día según arqueo)</t>
  </si>
  <si>
    <t>Saldo cuenta corriente según conciliación</t>
  </si>
  <si>
    <t>Préstamos efectuados a propietarios, socios o accionistas en el ejercicio</t>
  </si>
  <si>
    <t> </t>
  </si>
  <si>
    <t>Cuentas por Cobrar (por Ventas o Servicios).</t>
  </si>
  <si>
    <t>Existencia Final</t>
  </si>
  <si>
    <t>Activo Inmovilizado</t>
  </si>
  <si>
    <t>Cantidad de Bienes del Activo Inmovilizado</t>
  </si>
  <si>
    <t>Bienes Adquiridos Contrato Leasing</t>
  </si>
  <si>
    <t>Cantidades adeudadas a relacionados en el exterior, o pagadas cuyo impuesto adicional no ha sido enterado (Arts. 31 inciso 3 y 59).</t>
  </si>
  <si>
    <t>Monto inversión Ley Arica</t>
  </si>
  <si>
    <t>Monto inversión Ley Austral</t>
  </si>
  <si>
    <t>Total del Activo</t>
  </si>
  <si>
    <t>Total Pasivos Contraídos en Chile</t>
  </si>
  <si>
    <t>Total del Pasivo</t>
  </si>
  <si>
    <t>Capital Efectivo</t>
  </si>
  <si>
    <t>Capital Propio Tributario Positivo</t>
  </si>
  <si>
    <t>Diferencia entre el CPT, y el capital aportado, FUT, FUNT y FUR</t>
  </si>
  <si>
    <t>Aumentos de Capital</t>
  </si>
  <si>
    <t>Disminuciones de Capital</t>
  </si>
  <si>
    <t>Capital PropioTributario Negativo</t>
  </si>
  <si>
    <t>Monto del capital directa o indirectamente financiado por partes relacionadas</t>
  </si>
  <si>
    <t>Patrimonio Financiero</t>
  </si>
  <si>
    <t>Total Capital Enterado</t>
  </si>
  <si>
    <t>Activo Gasto Diferido Goodwill Tributario.</t>
  </si>
  <si>
    <t>Activo Intangible Goodwill Tributario (Ley Nº 20.780).</t>
  </si>
  <si>
    <t>Utilidades Financieras Capitalizadas y Sobreprecio en Colocación de Acciones.</t>
  </si>
  <si>
    <t>Depreciación Tributaria</t>
  </si>
  <si>
    <t>Total depreciación normal de los bienes en el ejercicio.</t>
  </si>
  <si>
    <t>Total depreciación normal de los bienes con depreciación acelerada informada en los códigos 938, 942 y/o 949</t>
  </si>
  <si>
    <t>Depreciación tributaria acelerada del ejercicio</t>
  </si>
  <si>
    <t>Depreciación acelerada en 1 año (Art. 31 Nº 5 bis)</t>
  </si>
  <si>
    <t>Depreciación acelerada en 1/10 de la vida útil normal (Art. 31 Nº 5 bis)</t>
  </si>
  <si>
    <t>DETERMINACIÓN DE CAPITAL PROPIO TRIBUTARIO</t>
  </si>
  <si>
    <t>El CPT no es otra cosa que la diferencia entre los activos y pasivos del contribuyente, valorizados tributariamente según lo establecido en el artículo 41 de la Ley sobre Impuesto a la Renta. Podríamos decir que el CPT representa el valor tributario de la empresa. Para determinar el CPT tradicionalmente se han utilizado 2 métodos, los que por supuesto llegan al mismo resultado, a saber:</t>
  </si>
  <si>
    <t>Monto $</t>
  </si>
  <si>
    <t>ACTIVO TOTAL</t>
  </si>
  <si>
    <t>(+)</t>
  </si>
  <si>
    <t>Ajustes al ACTIVO TOTAL</t>
  </si>
  <si>
    <t>(-)</t>
  </si>
  <si>
    <t>Pérdida Acumulada</t>
  </si>
  <si>
    <t>Total Ajustes al ACTIVO TOTAL</t>
  </si>
  <si>
    <t>ACTIVO TOTAL depurado o CAPITAL EFECTIVO</t>
  </si>
  <si>
    <t>PASIVO EXIGIBLE</t>
  </si>
  <si>
    <t>Préstamo por Pagar</t>
  </si>
  <si>
    <t>Depreciación Acumulada</t>
  </si>
  <si>
    <t>Otros por Pagar</t>
  </si>
  <si>
    <t>Total PASIVO EXIGIBLE</t>
  </si>
  <si>
    <t>CAPITAL SOCIAL (enterado)</t>
  </si>
  <si>
    <t>Reservas</t>
  </si>
  <si>
    <t>Revalorización del Capital</t>
  </si>
  <si>
    <t>Utilidades Acumuladas</t>
  </si>
  <si>
    <t>Utilidad del Ejercicio</t>
  </si>
  <si>
    <t>Pérdida del Ejercicio</t>
  </si>
  <si>
    <t>PATRIMONIO NETO FINANCIERO</t>
  </si>
  <si>
    <t>Provisión de Vacaciones</t>
  </si>
  <si>
    <t>Provisión de Impuesto a la Renta</t>
  </si>
  <si>
    <t>Control de cálculos</t>
  </si>
  <si>
    <r>
      <rPr>
        <b/>
        <sz val="9"/>
        <color theme="1"/>
        <rFont val="Arial"/>
        <family val="2"/>
      </rPr>
      <t>1) El Método del Activo</t>
    </r>
    <r>
      <rPr>
        <sz val="9"/>
        <color theme="1"/>
        <rFont val="Arial"/>
        <family val="2"/>
      </rPr>
      <t>. Este método plantea como punto de partida el total de activos de la empresa, el cual es depurado a fin de determinar el activo a valor tributario, para finalmente restar el pasivo exigible valorizado tributariamente. A continuación se expone un formato tipo que contiene la estructura básica para la determinación del CPT de acuerdo a este método:</t>
    </r>
  </si>
  <si>
    <t>Empresas Relacionadas por Cobrar</t>
  </si>
  <si>
    <t xml:space="preserve"> </t>
  </si>
  <si>
    <t>Empresas Relacionadas por Pagar</t>
  </si>
  <si>
    <r>
      <rPr>
        <b/>
        <sz val="9"/>
        <color theme="1"/>
        <rFont val="Arial"/>
        <family val="2"/>
      </rPr>
      <t>2) El Método del Patrimonio</t>
    </r>
    <r>
      <rPr>
        <sz val="9"/>
        <color theme="1"/>
        <rFont val="Arial"/>
        <family val="2"/>
      </rPr>
      <t>. Este método plantea como punto de inicio las cuentas patrimoniales del contribuyente, valorizadas financieramente, las cuales después de los ajustes pertinentes reflejan el valor del CPT. 
A continuación se expone un formato tipo que contiene la estructura básica para la determinación del CPT de acuerdo a este método:</t>
    </r>
  </si>
  <si>
    <t>Pérdidas Acumuladas</t>
  </si>
  <si>
    <t>Cuentas por Cobrar a Reacionadas</t>
  </si>
  <si>
    <t>Patente Municipal Estimada</t>
  </si>
  <si>
    <t>INTO</t>
  </si>
  <si>
    <t>PASIVOS EXIGIBLES</t>
  </si>
  <si>
    <t>Cantidades adeudadas a relacionados en el exterior, o pagadas cuyo impuesto adicional no ha sido enterado (Arts. 31 inciso 3 y 59 LIR).a</t>
  </si>
  <si>
    <t>Depreciación acelerada en 1/10 de la vida ótil normal (Art. 31 Nº 5 bis)</t>
  </si>
  <si>
    <t>Capital Enterado AT 2016</t>
  </si>
  <si>
    <t>Saldo Rentas e Ingresos al 31.12.83</t>
  </si>
  <si>
    <t>Remanente FUT ejercicio anterior con crédito con derecho a devolución</t>
  </si>
  <si>
    <t>Remanente FUT ejercicio anterior con crédito sin derecho a devolución</t>
  </si>
  <si>
    <t>Remanente FUT ejercicio anterior sin crédito</t>
  </si>
  <si>
    <t>FUT afectado con el Impuesto Sustitutivo</t>
  </si>
  <si>
    <t>Saldo negativo ejercicio anterior</t>
  </si>
  <si>
    <t>-</t>
  </si>
  <si>
    <t>R.L.I. 1ª Categ. del ejercio.</t>
  </si>
  <si>
    <t>Crédito Total Disponible por Impuestos Extranjeros</t>
  </si>
  <si>
    <t>Rentas Exentas de Impuesto de Primera Categoría (Art. 14 quáter y Art. 40 Nº 7)</t>
  </si>
  <si>
    <t>Pérdida Tributaria 1ª Categoría del ejercicio</t>
  </si>
  <si>
    <t>Gastos rechazados no gravados con la tributación del Art. 21</t>
  </si>
  <si>
    <t>Inversiones recibidas en el ejercicio en el caso del empresario Individual(Art. 14)</t>
  </si>
  <si>
    <t>Diferencia entre Depreciación acelerada y normal</t>
  </si>
  <si>
    <t>Dividendos y retiros recibidos, participaciones en contabilidad simplificada y otras provenientes de otras empresas</t>
  </si>
  <si>
    <t>Reposición Pérdida tributaria</t>
  </si>
  <si>
    <t>Rentas Presuntas o Participación en rentas presuntas</t>
  </si>
  <si>
    <t>Otras Partidas que se agregan</t>
  </si>
  <si>
    <t>Otras Partidas que se deducen</t>
  </si>
  <si>
    <t>Saldo FUT traspasado a sociedad que nace por división</t>
  </si>
  <si>
    <t>Partidas que se deducen (Rentas presuntos, etc.)</t>
  </si>
  <si>
    <t>Retiros o Distrib. Imputados al FUT en el ejercicio</t>
  </si>
  <si>
    <t>Remanente FUT para el Ejerc. Sgte., con crédito con derecho a devolución</t>
  </si>
  <si>
    <t>=</t>
  </si>
  <si>
    <t>Remanente FUT para el Ejerc. Sgte., con crédito sin derecho a devolución</t>
  </si>
  <si>
    <t>Remanente FUT para el Ejerc. Sgte., sin crédito</t>
  </si>
  <si>
    <t>Saldo negativo para el ejercicio siguiente</t>
  </si>
  <si>
    <t>Remanente crédito Impto. 1ª Categoría ejercicio anterior con derecho a devolución</t>
  </si>
  <si>
    <t> +</t>
  </si>
  <si>
    <t>Remanente crédito Impto. 1ª Categoría ejercicio anterior sin derecho a devolución</t>
  </si>
  <si>
    <t>Crédito Impto. 1ª Categ. del ejercicio con derecho a devolución</t>
  </si>
  <si>
    <t>Crédito Impto. 1ª Categ. del ejercicio sin derecho a devolución</t>
  </si>
  <si>
    <t>Crédito Impto. 1ª Categ. informado en el ejercicio con derecho a devolución</t>
  </si>
  <si>
    <t> -</t>
  </si>
  <si>
    <t>Crédito Impto. 1ª Categ. informado en el ejercicio sin derecho a devolución</t>
  </si>
  <si>
    <t>Remanente Crédito Impuesto 1ª Categ. ejercicio siguiente con derecho a devolución</t>
  </si>
  <si>
    <t> =</t>
  </si>
  <si>
    <t>Remanente Crédito Impuesto 1ª Categ. ejercicio siguiente sin derecho a devolución</t>
  </si>
  <si>
    <t>Crédito por Impuestos Externos Informado en el ejercicio</t>
  </si>
  <si>
    <t>Saldo acumulado por diferencia entre depreciación acelerada y normal (Art. 31 Nº5 LIR)</t>
  </si>
  <si>
    <t>Remanente FUNT ejercicio anterior</t>
  </si>
  <si>
    <t>Saldo negativo FUNT ejercicio anterior</t>
  </si>
  <si>
    <t>FUNT generado por FUT afectado con el de Impuestos Sustitutivo.</t>
  </si>
  <si>
    <t>Impuesto sustitutivo que afecta al FUT Histórico</t>
  </si>
  <si>
    <t>FUNT positivo generado en el ejercicio</t>
  </si>
  <si>
    <t>FUNT negativo generado en el ejercicio</t>
  </si>
  <si>
    <t>Retiros o Distrib. Imputados al FUNT en el ejercicio</t>
  </si>
  <si>
    <t>Remanente FUNT ejercicio siguiente</t>
  </si>
  <si>
    <t>Saldo Negativo FUNT para el ejercicio siguiente</t>
  </si>
  <si>
    <t>Dividendos y/o retiros afectos no imputados al FUT</t>
  </si>
  <si>
    <t>Remanante FUR para el ejercicio siguiente.</t>
  </si>
  <si>
    <t>Exceso de retiros determinado al 31.12.14 para ejercicios siguientes.</t>
  </si>
  <si>
    <t>Devoluciones de Capital, según Nº7 Art 17.</t>
  </si>
  <si>
    <t>Crédito IEAM ejercicio</t>
  </si>
  <si>
    <t>Crédito IEAM utilizado en el ejercicio</t>
  </si>
  <si>
    <t>Remanente crédito IEAM a devolver</t>
  </si>
  <si>
    <t>(+) RLI Ejercicio</t>
  </si>
  <si>
    <t>(-) Retiros</t>
  </si>
  <si>
    <t>(-) gto no afecto art.21</t>
  </si>
  <si>
    <t>Inversiones recibidas en el ejercicio (Art. 14)</t>
  </si>
  <si>
    <t>FUT devengado recibido de sociedades de personas</t>
  </si>
  <si>
    <t>FUT devengado traspasado a empresas o sociedades de personas</t>
  </si>
  <si>
    <t>Crédito Impto. 1ª Categ. de FUT devengado recibido de sociedades de personas</t>
  </si>
  <si>
    <t>Saldo acumulado por diferencia entre depreciación acelerada y normal (Art. 31 N°5 LIR)</t>
  </si>
  <si>
    <t>Saldo Negativo FUNT para el ejercicio siguinte</t>
  </si>
  <si>
    <t>Dividendos afectos no imputados al FUT</t>
  </si>
  <si>
    <t>Exceso de retiros para el ejercicio siguiente</t>
  </si>
  <si>
    <t>(+) FUT AT 2015</t>
  </si>
  <si>
    <t>Saldo FUT al 31.12.16, con crédito y con derecho a devolución.</t>
  </si>
  <si>
    <t>Saldo FUT al 31.12.16, con crédito y sin derecho a devolución</t>
  </si>
  <si>
    <t>Saldo FUT al 31.12.16, sin crédito</t>
  </si>
  <si>
    <t>Saldo negativo FUT al 31.12.16.</t>
  </si>
  <si>
    <t>Saldo Crédito Impuesto 1ª Categ. al 31.12.16, con derecho a devolución</t>
  </si>
  <si>
    <t>Saldo Crédito Impuesto 1ª Categ. al 31.12.16, sin derecho a devolución</t>
  </si>
  <si>
    <t>Saldo acumulado por diferencia entre depreciación acelerada y normal (Art. 31 Nº5)</t>
  </si>
  <si>
    <t>Saldo FUNT al 31.12.16.</t>
  </si>
  <si>
    <t>Saldo Negativo FUNT al 31.12.16.</t>
  </si>
  <si>
    <t>Exceso de retiros determinado al 31.12.16 para ejercicios siguientes.</t>
  </si>
  <si>
    <t>Capital Enterado AT 2017</t>
  </si>
  <si>
    <t>(+) FUT AT 2016</t>
  </si>
  <si>
    <t>TOTAL PASIVOS</t>
  </si>
  <si>
    <t>TOTAL PASIVO</t>
  </si>
  <si>
    <t>Total Patrimonial</t>
  </si>
  <si>
    <t xml:space="preserve">CAPITAL PROPIO TRIBUTARIO </t>
  </si>
  <si>
    <t>UTILIDAD DEL EJERCICIO</t>
  </si>
  <si>
    <t>REVISION 2 FORMA</t>
  </si>
  <si>
    <t>(+) RENTA LIQUIDA AT 2017</t>
  </si>
  <si>
    <t>(-) RETIROS AT 2017</t>
  </si>
  <si>
    <t>REVISION 1 FORMA</t>
  </si>
  <si>
    <t>(+) RENTA LIQUIDA AT 2016</t>
  </si>
  <si>
    <t>(-) RETIROS AT 2016</t>
  </si>
  <si>
    <r>
      <t xml:space="preserve">RECUADRO Nº 3: DATOS CONTABLES BALANCE 8 COLUMNAS Y OTROS </t>
    </r>
    <r>
      <rPr>
        <b/>
        <sz val="10"/>
        <color rgb="FFFF0000"/>
        <rFont val="Century Gothic"/>
        <family val="2"/>
      </rPr>
      <t>F22 AT 2017</t>
    </r>
  </si>
  <si>
    <r>
      <t xml:space="preserve">RECUADRO Nº 3: DATOS CONTABLES BALANCE 8 COLUMNAS Y OTROS </t>
    </r>
    <r>
      <rPr>
        <b/>
        <sz val="10"/>
        <color rgb="FFFF0000"/>
        <rFont val="Century Gothic"/>
        <family val="2"/>
      </rPr>
      <t>F22 AT 2016</t>
    </r>
  </si>
  <si>
    <r>
      <t xml:space="preserve">RECUADRO Nº 6: DATOS DEL FUT Y FUNT </t>
    </r>
    <r>
      <rPr>
        <b/>
        <sz val="10"/>
        <color rgb="FFFF0000"/>
        <rFont val="Century Gothic"/>
        <family val="2"/>
      </rPr>
      <t>AT 2017</t>
    </r>
  </si>
  <si>
    <r>
      <t xml:space="preserve">RECUADRO Nº 6: DATOS DEL FUT Y FUNT </t>
    </r>
    <r>
      <rPr>
        <b/>
        <sz val="10"/>
        <color rgb="FFFF0000"/>
        <rFont val="Century Gothic"/>
        <family val="2"/>
      </rPr>
      <t>AT 2016</t>
    </r>
  </si>
  <si>
    <r>
      <t xml:space="preserve">RECUADRO Nº 6: DATOS DEL FUT Y FUNT </t>
    </r>
    <r>
      <rPr>
        <b/>
        <sz val="10"/>
        <color rgb="FFFF0000"/>
        <rFont val="Century Gothic"/>
        <family val="2"/>
      </rPr>
      <t>AT 2015</t>
    </r>
  </si>
  <si>
    <t>Depreciación tributaria normal del ejercicio</t>
  </si>
  <si>
    <t>Depreciación acelerada en 1 año (Art. 31 N° 5 bis)</t>
  </si>
  <si>
    <t>Depreciación acelerada en 1/10 de la vida útil normal (Art. 31 N° 5 bis)</t>
  </si>
  <si>
    <r>
      <t xml:space="preserve">RECUADRO Nº 3: DATOS CONTABLES BALANCE 8 COLUMNAS Y OTROS </t>
    </r>
    <r>
      <rPr>
        <b/>
        <sz val="10"/>
        <color rgb="FFFF0000"/>
        <rFont val="Century Gothic"/>
        <family val="2"/>
      </rPr>
      <t>AT 2015</t>
    </r>
  </si>
  <si>
    <r>
      <t xml:space="preserve">RECUADRO Nº 6: DATOS DEL FUT Y FUNT </t>
    </r>
    <r>
      <rPr>
        <b/>
        <sz val="10"/>
        <color rgb="FFFF0000"/>
        <rFont val="Century Gothic"/>
        <family val="2"/>
      </rPr>
      <t>AT 2014</t>
    </r>
  </si>
  <si>
    <t>(+) FUT AT 2014</t>
  </si>
  <si>
    <t>(+) RENTA LIQUIDA AT 2015</t>
  </si>
  <si>
    <t>(-) RETIROS AT 2015</t>
  </si>
  <si>
    <t>Capital Enterado AT 2015</t>
  </si>
  <si>
    <t>DIFERENCIAS</t>
  </si>
  <si>
    <t>CALCULO SEGÚN BALANCE</t>
  </si>
  <si>
    <t>CALCULO SEGÚN F/22</t>
  </si>
  <si>
    <t>DIFERENCIA GENERADA</t>
  </si>
  <si>
    <t>CAPITAL PROPIO TRIBUTARIO AL 01/01/2017 ITELS LTDA 76.164.040-2</t>
  </si>
  <si>
    <t>EJEMPLO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</si>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</sst>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_ [$$-340A]* #,##0_ ;_ [$$-340A]* \-#,##0_ ;_ [$$-340A]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F3F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0F9"/>
        <bgColor indexed="64"/>
      </patternFill>
    </fill>
    <fill>
      <patternFill patternType="solid">
        <fgColor rgb="FFECF6C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3B6823"/>
      </left>
      <right style="thin">
        <color rgb="FF3B6823"/>
      </right>
      <top style="thin">
        <color rgb="FF3B6823"/>
      </top>
      <bottom style="thin">
        <color rgb="FF3B6823"/>
      </bottom>
      <diagonal/>
    </border>
    <border>
      <left style="thin">
        <color rgb="FF3B6823"/>
      </left>
      <right/>
      <top style="thin">
        <color rgb="FF3B6823"/>
      </top>
      <bottom style="thin">
        <color rgb="FF3B6823"/>
      </bottom>
      <diagonal/>
    </border>
    <border>
      <left/>
      <right/>
      <top style="thin">
        <color rgb="FF3B6823"/>
      </top>
      <bottom style="thin">
        <color rgb="FF3B6823"/>
      </bottom>
      <diagonal/>
    </border>
    <border>
      <left/>
      <right style="thin">
        <color rgb="FF3B6823"/>
      </right>
      <top style="thin">
        <color rgb="FF3B6823"/>
      </top>
      <bottom style="thin">
        <color rgb="FF3B68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64" fontId="4" fillId="0" borderId="16" xfId="0" applyNumberFormat="1" applyFont="1" applyBorder="1" applyAlignment="1">
      <alignment horizontal="center"/>
    </xf>
    <xf numFmtId="0" fontId="5" fillId="0" borderId="0" xfId="0" quotePrefix="1" applyFont="1"/>
    <xf numFmtId="164" fontId="5" fillId="4" borderId="0" xfId="0" applyNumberFormat="1" applyFont="1" applyFill="1"/>
    <xf numFmtId="42" fontId="5" fillId="0" borderId="0" xfId="0" applyNumberFormat="1" applyFont="1"/>
    <xf numFmtId="42" fontId="5" fillId="0" borderId="16" xfId="0" applyNumberFormat="1" applyFont="1" applyBorder="1"/>
    <xf numFmtId="164" fontId="5" fillId="5" borderId="0" xfId="0" applyNumberFormat="1" applyFont="1" applyFill="1"/>
    <xf numFmtId="164" fontId="5" fillId="0" borderId="16" xfId="0" applyNumberFormat="1" applyFont="1" applyBorder="1"/>
    <xf numFmtId="164" fontId="5" fillId="5" borderId="9" xfId="0" applyNumberFormat="1" applyFont="1" applyFill="1" applyBorder="1"/>
    <xf numFmtId="0" fontId="0" fillId="6" borderId="10" xfId="0" applyFill="1" applyBorder="1" applyAlignment="1">
      <alignment wrapText="1"/>
    </xf>
    <xf numFmtId="41" fontId="0" fillId="6" borderId="10" xfId="1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8" fillId="2" borderId="0" xfId="0" applyFont="1" applyFill="1"/>
    <xf numFmtId="0" fontId="8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41" fontId="8" fillId="2" borderId="0" xfId="1" applyFont="1" applyFill="1"/>
    <xf numFmtId="41" fontId="6" fillId="2" borderId="0" xfId="1" applyFont="1" applyFill="1"/>
    <xf numFmtId="0" fontId="8" fillId="0" borderId="0" xfId="0" applyFont="1" applyAlignment="1">
      <alignment wrapText="1"/>
    </xf>
    <xf numFmtId="0" fontId="8" fillId="3" borderId="0" xfId="0" quotePrefix="1" applyFont="1" applyFill="1" applyAlignment="1">
      <alignment wrapText="1"/>
    </xf>
    <xf numFmtId="38" fontId="8" fillId="2" borderId="0" xfId="0" applyNumberFormat="1" applyFont="1" applyFill="1"/>
    <xf numFmtId="41" fontId="8" fillId="2" borderId="0" xfId="0" applyNumberFormat="1" applyFont="1" applyFill="1"/>
    <xf numFmtId="0" fontId="6" fillId="7" borderId="0" xfId="0" applyFont="1" applyFill="1" applyAlignment="1">
      <alignment wrapText="1"/>
    </xf>
    <xf numFmtId="0" fontId="8" fillId="7" borderId="0" xfId="0" applyFont="1" applyFill="1" applyAlignment="1">
      <alignment wrapText="1"/>
    </xf>
    <xf numFmtId="0" fontId="8" fillId="7" borderId="0" xfId="0" quotePrefix="1" applyFont="1" applyFill="1" applyAlignment="1">
      <alignment wrapText="1"/>
    </xf>
    <xf numFmtId="0" fontId="8" fillId="2" borderId="0" xfId="0" applyFont="1" applyFill="1" applyAlignment="1"/>
    <xf numFmtId="38" fontId="6" fillId="2" borderId="0" xfId="0" applyNumberFormat="1" applyFont="1" applyFill="1" applyAlignment="1">
      <alignment wrapText="1"/>
    </xf>
    <xf numFmtId="38" fontId="8" fillId="2" borderId="0" xfId="0" applyNumberFormat="1" applyFont="1" applyFill="1" applyAlignment="1">
      <alignment wrapText="1"/>
    </xf>
    <xf numFmtId="38" fontId="8" fillId="2" borderId="0" xfId="1" applyNumberFormat="1" applyFont="1" applyFill="1" applyAlignment="1">
      <alignment wrapText="1"/>
    </xf>
    <xf numFmtId="38" fontId="6" fillId="2" borderId="9" xfId="0" applyNumberFormat="1" applyFont="1" applyFill="1" applyBorder="1" applyAlignment="1">
      <alignment wrapText="1"/>
    </xf>
    <xf numFmtId="38" fontId="8" fillId="2" borderId="0" xfId="1" applyNumberFormat="1" applyFont="1" applyFill="1"/>
    <xf numFmtId="38" fontId="6" fillId="2" borderId="9" xfId="1" applyNumberFormat="1" applyFont="1" applyFill="1" applyBorder="1"/>
    <xf numFmtId="0" fontId="8" fillId="8" borderId="17" xfId="0" applyFont="1" applyFill="1" applyBorder="1" applyAlignment="1">
      <alignment wrapText="1"/>
    </xf>
    <xf numFmtId="0" fontId="6" fillId="8" borderId="17" xfId="0" applyFont="1" applyFill="1" applyBorder="1" applyAlignment="1">
      <alignment wrapText="1"/>
    </xf>
    <xf numFmtId="0" fontId="8" fillId="8" borderId="17" xfId="0" quotePrefix="1" applyFont="1" applyFill="1" applyBorder="1" applyAlignment="1">
      <alignment wrapText="1"/>
    </xf>
    <xf numFmtId="41" fontId="8" fillId="7" borderId="0" xfId="1" applyFont="1" applyFill="1" applyAlignment="1">
      <alignment wrapText="1"/>
    </xf>
    <xf numFmtId="0" fontId="6" fillId="6" borderId="21" xfId="0" applyFont="1" applyFill="1" applyBorder="1" applyAlignment="1">
      <alignment wrapText="1"/>
    </xf>
    <xf numFmtId="0" fontId="6" fillId="6" borderId="22" xfId="0" applyFont="1" applyFill="1" applyBorder="1" applyAlignment="1">
      <alignment wrapText="1"/>
    </xf>
    <xf numFmtId="38" fontId="6" fillId="6" borderId="23" xfId="0" applyNumberFormat="1" applyFont="1" applyFill="1" applyBorder="1" applyAlignment="1">
      <alignment wrapText="1"/>
    </xf>
    <xf numFmtId="0" fontId="0" fillId="2" borderId="10" xfId="0" applyFill="1" applyBorder="1" applyAlignment="1">
      <alignment wrapText="1"/>
    </xf>
    <xf numFmtId="41" fontId="0" fillId="2" borderId="10" xfId="1" applyFont="1" applyFill="1" applyBorder="1" applyAlignment="1">
      <alignment wrapText="1"/>
    </xf>
    <xf numFmtId="0" fontId="0" fillId="2" borderId="0" xfId="0" applyFill="1" applyAlignment="1">
      <alignment horizontal="center"/>
    </xf>
    <xf numFmtId="41" fontId="2" fillId="2" borderId="10" xfId="1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41" fontId="0" fillId="2" borderId="0" xfId="0" applyNumberFormat="1" applyFill="1"/>
    <xf numFmtId="0" fontId="2" fillId="2" borderId="10" xfId="0" applyFont="1" applyFill="1" applyBorder="1" applyAlignment="1">
      <alignment wrapText="1"/>
    </xf>
    <xf numFmtId="41" fontId="0" fillId="2" borderId="0" xfId="1" applyFont="1" applyFill="1"/>
    <xf numFmtId="0" fontId="2" fillId="2" borderId="0" xfId="0" applyFont="1" applyFill="1"/>
    <xf numFmtId="41" fontId="2" fillId="2" borderId="0" xfId="0" applyNumberFormat="1" applyFont="1" applyFill="1"/>
    <xf numFmtId="38" fontId="0" fillId="2" borderId="0" xfId="0" applyNumberFormat="1" applyFill="1" applyBorder="1"/>
    <xf numFmtId="41" fontId="0" fillId="2" borderId="0" xfId="0" applyNumberFormat="1" applyFill="1" applyBorder="1"/>
    <xf numFmtId="0" fontId="2" fillId="2" borderId="4" xfId="0" applyFont="1" applyFill="1" applyBorder="1"/>
    <xf numFmtId="38" fontId="0" fillId="2" borderId="5" xfId="0" applyNumberFormat="1" applyFill="1" applyBorder="1"/>
    <xf numFmtId="38" fontId="2" fillId="2" borderId="5" xfId="0" applyNumberFormat="1" applyFont="1" applyFill="1" applyBorder="1"/>
    <xf numFmtId="0" fontId="0" fillId="2" borderId="4" xfId="0" applyFont="1" applyFill="1" applyBorder="1"/>
    <xf numFmtId="42" fontId="10" fillId="5" borderId="7" xfId="2" applyFont="1" applyFill="1" applyBorder="1"/>
    <xf numFmtId="42" fontId="10" fillId="5" borderId="6" xfId="2" applyFont="1" applyFill="1" applyBorder="1"/>
    <xf numFmtId="42" fontId="10" fillId="5" borderId="8" xfId="2" applyFont="1" applyFill="1" applyBorder="1"/>
    <xf numFmtId="0" fontId="2" fillId="2" borderId="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41" fontId="2" fillId="2" borderId="11" xfId="1" applyFont="1" applyFill="1" applyBorder="1" applyAlignment="1">
      <alignment horizontal="center" wrapText="1"/>
    </xf>
    <xf numFmtId="41" fontId="2" fillId="2" borderId="13" xfId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1" fontId="0" fillId="2" borderId="11" xfId="1" applyFont="1" applyFill="1" applyBorder="1" applyAlignment="1">
      <alignment wrapText="1"/>
    </xf>
    <xf numFmtId="41" fontId="0" fillId="2" borderId="12" xfId="1" applyFont="1" applyFill="1" applyBorder="1" applyAlignment="1">
      <alignment wrapText="1"/>
    </xf>
    <xf numFmtId="41" fontId="0" fillId="2" borderId="13" xfId="1" applyFont="1" applyFill="1" applyBorder="1" applyAlignment="1">
      <alignment wrapText="1"/>
    </xf>
    <xf numFmtId="0" fontId="6" fillId="7" borderId="0" xfId="0" applyFont="1" applyFill="1" applyAlignment="1">
      <alignment wrapText="1"/>
    </xf>
    <xf numFmtId="0" fontId="6" fillId="8" borderId="18" xfId="0" applyFont="1" applyFill="1" applyBorder="1" applyAlignment="1">
      <alignment wrapText="1"/>
    </xf>
    <xf numFmtId="0" fontId="6" fillId="8" borderId="19" xfId="0" applyFont="1" applyFill="1" applyBorder="1" applyAlignment="1">
      <alignment wrapText="1"/>
    </xf>
    <xf numFmtId="0" fontId="6" fillId="8" borderId="20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5" borderId="10" xfId="0" applyFill="1" applyBorder="1" applyAlignment="1">
      <alignment wrapText="1"/>
    </xf>
    <xf numFmtId="41" fontId="0" fillId="5" borderId="10" xfId="1" applyFont="1" applyFill="1" applyBorder="1" applyAlignment="1">
      <alignment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0"/>
  <sheetViews>
    <sheetView workbookViewId="0">
      <selection activeCell="G8" sqref="G8"/>
    </sheetView>
  </sheetViews>
  <sheetFormatPr baseColWidth="10" defaultRowHeight="15" x14ac:dyDescent="0.25"/>
  <cols>
    <col min="1" max="1" width="11.42578125" style="1"/>
    <col min="2" max="2" width="11.85546875" style="1" bestFit="1" customWidth="1"/>
    <col min="3" max="16384" width="11.42578125" style="1"/>
  </cols>
  <sheetData>
    <row r="2" spans="2:7" x14ac:dyDescent="0.25">
      <c r="B2" s="11" t="s">
        <v>4</v>
      </c>
      <c r="C2" s="11"/>
      <c r="D2" s="11"/>
      <c r="E2" s="11"/>
      <c r="F2" s="11"/>
      <c r="G2" s="11"/>
    </row>
    <row r="4" spans="2:7" x14ac:dyDescent="0.25">
      <c r="B4" s="2"/>
      <c r="C4" s="3"/>
      <c r="D4" s="3"/>
      <c r="E4" s="3"/>
      <c r="F4" s="4"/>
    </row>
    <row r="5" spans="2:7" x14ac:dyDescent="0.25">
      <c r="B5" s="5" t="s">
        <v>0</v>
      </c>
      <c r="C5" s="6" t="s">
        <v>1</v>
      </c>
      <c r="D5" s="6"/>
      <c r="E5" s="6"/>
      <c r="F5" s="7"/>
    </row>
    <row r="6" spans="2:7" x14ac:dyDescent="0.25">
      <c r="B6" s="8"/>
      <c r="C6" s="9"/>
      <c r="D6" s="9"/>
      <c r="E6" s="9"/>
      <c r="F6" s="10"/>
    </row>
    <row r="7" spans="2:7" x14ac:dyDescent="0.25">
      <c r="B7" s="6"/>
      <c r="C7" s="6"/>
      <c r="D7" s="6"/>
      <c r="E7" s="6"/>
      <c r="F7" s="6"/>
    </row>
    <row r="8" spans="2:7" x14ac:dyDescent="0.25">
      <c r="B8" s="2"/>
      <c r="C8" s="3"/>
      <c r="D8" s="3"/>
      <c r="E8" s="3"/>
      <c r="F8" s="4"/>
    </row>
    <row r="9" spans="2:7" x14ac:dyDescent="0.25">
      <c r="B9" s="5" t="s">
        <v>2</v>
      </c>
      <c r="C9" s="6" t="s">
        <v>3</v>
      </c>
      <c r="D9" s="6"/>
      <c r="E9" s="6"/>
      <c r="F9" s="7"/>
    </row>
    <row r="10" spans="2:7" x14ac:dyDescent="0.25">
      <c r="B10" s="8"/>
      <c r="C10" s="9"/>
      <c r="D10" s="9"/>
      <c r="E10" s="9"/>
      <c r="F10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8"/>
  <sheetViews>
    <sheetView zoomScale="85" zoomScaleNormal="85" workbookViewId="0">
      <pane ySplit="9" topLeftCell="A10" activePane="bottomLeft" state="frozen"/>
      <selection pane="bottomLeft" activeCell="A12" sqref="A12"/>
    </sheetView>
  </sheetViews>
  <sheetFormatPr baseColWidth="10" defaultColWidth="9.140625" defaultRowHeight="15" x14ac:dyDescent="0.25"/>
  <cols>
    <col min="1" max="1" width="84.7109375" style="1" customWidth="1"/>
    <col min="2" max="6" width="13.7109375" style="61" bestFit="1" customWidth="1"/>
    <col min="7" max="7" width="14.42578125" style="61" bestFit="1" customWidth="1"/>
    <col min="8" max="9" width="13.7109375" style="61" bestFit="1" customWidth="1"/>
    <col min="10" max="10" width="11.28515625" style="1" customWidth="1"/>
    <col min="11" max="11" width="11.140625" style="1" customWidth="1"/>
    <col min="12" max="12" width="9.140625" style="1"/>
    <col min="13" max="13" width="13.7109375" style="1" bestFit="1" customWidth="1"/>
    <col min="14" max="14" width="9.140625" style="1"/>
    <col min="15" max="15" width="13.42578125" style="1" bestFit="1" customWidth="1"/>
    <col min="16" max="16" width="14.42578125" style="1" bestFit="1" customWidth="1"/>
    <col min="17" max="18" width="13.7109375" style="1" bestFit="1" customWidth="1"/>
    <col min="19" max="19" width="9.140625" style="1"/>
    <col min="20" max="20" width="13.7109375" style="1" bestFit="1" customWidth="1"/>
    <col min="21" max="16384" width="9.140625" style="1"/>
  </cols>
  <sheetData>
    <row r="1" spans="1:9" x14ac:dyDescent="0.25">
      <c r="A1" s="54" t="s">
        <v>10</v>
      </c>
      <c r="B1" s="86" t="s">
        <v>293</v>
      </c>
      <c r="C1" s="87"/>
      <c r="D1" s="88"/>
      <c r="E1" s="55"/>
      <c r="F1" s="55"/>
      <c r="G1" s="55"/>
      <c r="H1" s="55"/>
      <c r="I1" s="55"/>
    </row>
    <row r="2" spans="1:9" x14ac:dyDescent="0.25">
      <c r="A2" s="54" t="s">
        <v>11</v>
      </c>
      <c r="B2" s="86" t="s">
        <v>294</v>
      </c>
      <c r="C2" s="87"/>
      <c r="D2" s="88"/>
      <c r="E2" s="55"/>
      <c r="F2" s="55"/>
      <c r="G2" s="55"/>
      <c r="H2" s="55"/>
      <c r="I2" s="55"/>
    </row>
    <row r="3" spans="1:9" hidden="1" x14ac:dyDescent="0.25">
      <c r="A3" s="54" t="s">
        <v>12</v>
      </c>
      <c r="B3" s="86" t="s">
        <v>13</v>
      </c>
      <c r="C3" s="87"/>
      <c r="D3" s="88"/>
      <c r="E3" s="55"/>
      <c r="F3" s="55"/>
      <c r="G3" s="55"/>
      <c r="H3" s="55"/>
      <c r="I3" s="55"/>
    </row>
    <row r="4" spans="1:9" hidden="1" x14ac:dyDescent="0.25">
      <c r="A4" s="54" t="s">
        <v>14</v>
      </c>
      <c r="B4" s="86" t="s">
        <v>15</v>
      </c>
      <c r="C4" s="87"/>
      <c r="D4" s="88"/>
      <c r="E4" s="55"/>
      <c r="F4" s="55"/>
      <c r="G4" s="55"/>
      <c r="H4" s="55"/>
      <c r="I4" s="55"/>
    </row>
    <row r="5" spans="1:9" hidden="1" x14ac:dyDescent="0.25">
      <c r="A5" s="54" t="s">
        <v>16</v>
      </c>
      <c r="B5" s="86" t="s">
        <v>17</v>
      </c>
      <c r="C5" s="87"/>
      <c r="D5" s="88"/>
      <c r="E5" s="55"/>
      <c r="F5" s="55"/>
      <c r="G5" s="55"/>
      <c r="H5" s="55"/>
      <c r="I5" s="55"/>
    </row>
    <row r="6" spans="1:9" s="56" customFormat="1" x14ac:dyDescent="0.25">
      <c r="A6" s="76" t="s">
        <v>18</v>
      </c>
      <c r="B6" s="77"/>
      <c r="C6" s="77"/>
      <c r="D6" s="77"/>
      <c r="E6" s="77"/>
      <c r="F6" s="77"/>
      <c r="G6" s="77"/>
      <c r="H6" s="77"/>
      <c r="I6" s="78"/>
    </row>
    <row r="7" spans="1:9" s="56" customFormat="1" x14ac:dyDescent="0.25">
      <c r="A7" s="76" t="s">
        <v>19</v>
      </c>
      <c r="B7" s="77"/>
      <c r="C7" s="77"/>
      <c r="D7" s="77"/>
      <c r="E7" s="77"/>
      <c r="F7" s="77"/>
      <c r="G7" s="77"/>
      <c r="H7" s="77"/>
      <c r="I7" s="78"/>
    </row>
    <row r="8" spans="1:9" s="56" customFormat="1" x14ac:dyDescent="0.25">
      <c r="A8" s="79" t="s">
        <v>20</v>
      </c>
      <c r="B8" s="81" t="s">
        <v>21</v>
      </c>
      <c r="C8" s="82"/>
      <c r="D8" s="81" t="s">
        <v>22</v>
      </c>
      <c r="E8" s="82"/>
      <c r="F8" s="81" t="s">
        <v>23</v>
      </c>
      <c r="G8" s="82"/>
      <c r="H8" s="81" t="s">
        <v>24</v>
      </c>
      <c r="I8" s="82"/>
    </row>
    <row r="9" spans="1:9" x14ac:dyDescent="0.25">
      <c r="A9" s="80"/>
      <c r="B9" s="57" t="s">
        <v>25</v>
      </c>
      <c r="C9" s="57" t="s">
        <v>26</v>
      </c>
      <c r="D9" s="57" t="s">
        <v>27</v>
      </c>
      <c r="E9" s="57" t="s">
        <v>28</v>
      </c>
      <c r="F9" s="57" t="s">
        <v>29</v>
      </c>
      <c r="G9" s="57" t="s">
        <v>30</v>
      </c>
      <c r="H9" s="57" t="s">
        <v>31</v>
      </c>
      <c r="I9" s="57" t="s">
        <v>32</v>
      </c>
    </row>
    <row r="10" spans="1:9" x14ac:dyDescent="0.25">
      <c r="A10" s="54" t="s">
        <v>33</v>
      </c>
      <c r="B10" s="55">
        <v>918587</v>
      </c>
      <c r="C10" s="55">
        <v>0</v>
      </c>
      <c r="D10" s="55">
        <v>918587</v>
      </c>
      <c r="E10" s="55">
        <v>0</v>
      </c>
      <c r="F10" s="55">
        <v>918587</v>
      </c>
      <c r="G10" s="55">
        <v>0</v>
      </c>
      <c r="H10" s="55">
        <v>0</v>
      </c>
      <c r="I10" s="55">
        <v>0</v>
      </c>
    </row>
    <row r="11" spans="1:9" x14ac:dyDescent="0.25">
      <c r="A11" s="54" t="s">
        <v>34</v>
      </c>
      <c r="B11" s="55">
        <v>10431256</v>
      </c>
      <c r="C11" s="55">
        <v>0</v>
      </c>
      <c r="D11" s="55">
        <v>10431256</v>
      </c>
      <c r="E11" s="55">
        <v>0</v>
      </c>
      <c r="F11" s="55">
        <v>10431256</v>
      </c>
      <c r="G11" s="55">
        <v>0</v>
      </c>
      <c r="H11" s="55">
        <v>0</v>
      </c>
      <c r="I11" s="55">
        <v>0</v>
      </c>
    </row>
    <row r="12" spans="1:9" x14ac:dyDescent="0.25">
      <c r="A12" s="54" t="s">
        <v>35</v>
      </c>
      <c r="B12" s="55">
        <v>241094892</v>
      </c>
      <c r="C12" s="55">
        <v>0</v>
      </c>
      <c r="D12" s="55">
        <v>241094892</v>
      </c>
      <c r="E12" s="55">
        <v>0</v>
      </c>
      <c r="F12" s="55">
        <v>241094892</v>
      </c>
      <c r="G12" s="55">
        <v>0</v>
      </c>
      <c r="H12" s="55">
        <v>0</v>
      </c>
      <c r="I12" s="55">
        <v>0</v>
      </c>
    </row>
    <row r="13" spans="1:9" x14ac:dyDescent="0.25">
      <c r="A13" s="54" t="s">
        <v>36</v>
      </c>
      <c r="B13" s="55">
        <v>8879212</v>
      </c>
      <c r="C13" s="55">
        <v>0</v>
      </c>
      <c r="D13" s="55">
        <v>8879212</v>
      </c>
      <c r="E13" s="55">
        <v>0</v>
      </c>
      <c r="F13" s="55">
        <v>8879212</v>
      </c>
      <c r="G13" s="55">
        <v>0</v>
      </c>
      <c r="H13" s="55">
        <v>0</v>
      </c>
      <c r="I13" s="55">
        <v>0</v>
      </c>
    </row>
    <row r="14" spans="1:9" x14ac:dyDescent="0.25">
      <c r="A14" s="54" t="s">
        <v>37</v>
      </c>
      <c r="B14" s="55">
        <v>17191319</v>
      </c>
      <c r="C14" s="55">
        <v>0</v>
      </c>
      <c r="D14" s="55">
        <v>17191319</v>
      </c>
      <c r="E14" s="55">
        <v>0</v>
      </c>
      <c r="F14" s="55">
        <v>17191319</v>
      </c>
      <c r="G14" s="55">
        <v>0</v>
      </c>
      <c r="H14" s="55">
        <v>0</v>
      </c>
      <c r="I14" s="55">
        <v>0</v>
      </c>
    </row>
    <row r="15" spans="1:9" x14ac:dyDescent="0.25">
      <c r="A15" s="54" t="s">
        <v>38</v>
      </c>
      <c r="B15" s="55">
        <v>56254727</v>
      </c>
      <c r="C15" s="55">
        <v>0</v>
      </c>
      <c r="D15" s="55">
        <v>56254727</v>
      </c>
      <c r="E15" s="55">
        <v>0</v>
      </c>
      <c r="F15" s="55">
        <v>56254727</v>
      </c>
      <c r="G15" s="55">
        <v>0</v>
      </c>
      <c r="H15" s="55">
        <v>0</v>
      </c>
      <c r="I15" s="55">
        <v>0</v>
      </c>
    </row>
    <row r="16" spans="1:9" x14ac:dyDescent="0.25">
      <c r="A16" s="54" t="s">
        <v>39</v>
      </c>
      <c r="B16" s="55">
        <v>7000000</v>
      </c>
      <c r="C16" s="55">
        <v>0</v>
      </c>
      <c r="D16" s="55">
        <v>7000000</v>
      </c>
      <c r="E16" s="55">
        <v>0</v>
      </c>
      <c r="F16" s="55">
        <v>7000000</v>
      </c>
      <c r="G16" s="55">
        <v>0</v>
      </c>
      <c r="H16" s="55">
        <v>0</v>
      </c>
      <c r="I16" s="55">
        <v>0</v>
      </c>
    </row>
    <row r="17" spans="1:9" x14ac:dyDescent="0.25">
      <c r="A17" s="54" t="s">
        <v>40</v>
      </c>
      <c r="B17" s="55">
        <v>50570936</v>
      </c>
      <c r="C17" s="55">
        <v>0</v>
      </c>
      <c r="D17" s="55">
        <v>50570936</v>
      </c>
      <c r="E17" s="55">
        <v>0</v>
      </c>
      <c r="F17" s="55">
        <v>50570936</v>
      </c>
      <c r="G17" s="55">
        <v>0</v>
      </c>
      <c r="H17" s="55">
        <v>0</v>
      </c>
      <c r="I17" s="55">
        <v>0</v>
      </c>
    </row>
    <row r="18" spans="1:9" x14ac:dyDescent="0.25">
      <c r="A18" s="54" t="s">
        <v>41</v>
      </c>
      <c r="B18" s="55">
        <v>112061535</v>
      </c>
      <c r="C18" s="55">
        <v>0</v>
      </c>
      <c r="D18" s="55">
        <v>112061535</v>
      </c>
      <c r="E18" s="55">
        <v>0</v>
      </c>
      <c r="F18" s="55">
        <v>112061535</v>
      </c>
      <c r="G18" s="55">
        <v>0</v>
      </c>
      <c r="H18" s="55">
        <v>0</v>
      </c>
      <c r="I18" s="55">
        <v>0</v>
      </c>
    </row>
    <row r="19" spans="1:9" x14ac:dyDescent="0.25">
      <c r="A19" s="54" t="s">
        <v>42</v>
      </c>
      <c r="B19" s="55">
        <v>40628585</v>
      </c>
      <c r="C19" s="55">
        <v>0</v>
      </c>
      <c r="D19" s="55">
        <v>40628585</v>
      </c>
      <c r="E19" s="55">
        <v>0</v>
      </c>
      <c r="F19" s="55">
        <v>40628585</v>
      </c>
      <c r="G19" s="55">
        <v>0</v>
      </c>
      <c r="H19" s="55">
        <v>0</v>
      </c>
      <c r="I19" s="55">
        <v>0</v>
      </c>
    </row>
    <row r="20" spans="1:9" x14ac:dyDescent="0.25">
      <c r="A20" s="54" t="s">
        <v>43</v>
      </c>
      <c r="B20" s="55">
        <v>165668374</v>
      </c>
      <c r="C20" s="55">
        <v>0</v>
      </c>
      <c r="D20" s="55">
        <v>165668374</v>
      </c>
      <c r="E20" s="55">
        <v>0</v>
      </c>
      <c r="F20" s="55">
        <v>165668374</v>
      </c>
      <c r="G20" s="55">
        <v>0</v>
      </c>
      <c r="H20" s="55">
        <v>0</v>
      </c>
      <c r="I20" s="55">
        <v>0</v>
      </c>
    </row>
    <row r="21" spans="1:9" x14ac:dyDescent="0.25">
      <c r="A21" s="95" t="s">
        <v>44</v>
      </c>
      <c r="B21" s="96">
        <v>211681737</v>
      </c>
      <c r="C21" s="96">
        <v>0</v>
      </c>
      <c r="D21" s="96">
        <v>211681737</v>
      </c>
      <c r="E21" s="96">
        <v>0</v>
      </c>
      <c r="F21" s="96">
        <v>211681737</v>
      </c>
      <c r="G21" s="96">
        <v>0</v>
      </c>
      <c r="H21" s="96">
        <v>0</v>
      </c>
      <c r="I21" s="96">
        <v>0</v>
      </c>
    </row>
    <row r="22" spans="1:9" x14ac:dyDescent="0.25">
      <c r="A22" s="95" t="s">
        <v>45</v>
      </c>
      <c r="B22" s="96">
        <v>511514798</v>
      </c>
      <c r="C22" s="96">
        <v>151987370</v>
      </c>
      <c r="D22" s="96">
        <v>359527428</v>
      </c>
      <c r="E22" s="96">
        <v>0</v>
      </c>
      <c r="F22" s="96">
        <v>359527428</v>
      </c>
      <c r="G22" s="96">
        <v>0</v>
      </c>
      <c r="H22" s="96">
        <v>0</v>
      </c>
      <c r="I22" s="96">
        <v>0</v>
      </c>
    </row>
    <row r="23" spans="1:9" x14ac:dyDescent="0.25">
      <c r="A23" s="54" t="s">
        <v>46</v>
      </c>
      <c r="B23" s="55">
        <v>91822638</v>
      </c>
      <c r="C23" s="55">
        <v>0</v>
      </c>
      <c r="D23" s="55">
        <v>91822638</v>
      </c>
      <c r="E23" s="55">
        <v>0</v>
      </c>
      <c r="F23" s="55">
        <v>91822638</v>
      </c>
      <c r="G23" s="55">
        <v>0</v>
      </c>
      <c r="H23" s="55">
        <v>0</v>
      </c>
      <c r="I23" s="55">
        <v>0</v>
      </c>
    </row>
    <row r="24" spans="1:9" x14ac:dyDescent="0.25">
      <c r="A24" s="23" t="s">
        <v>47</v>
      </c>
      <c r="B24" s="24">
        <v>1325500</v>
      </c>
      <c r="C24" s="24">
        <v>0</v>
      </c>
      <c r="D24" s="24">
        <v>1325500</v>
      </c>
      <c r="E24" s="24">
        <v>0</v>
      </c>
      <c r="F24" s="24">
        <v>1325500</v>
      </c>
      <c r="G24" s="24">
        <v>0</v>
      </c>
      <c r="H24" s="24">
        <v>0</v>
      </c>
      <c r="I24" s="24">
        <v>0</v>
      </c>
    </row>
    <row r="25" spans="1:9" x14ac:dyDescent="0.25">
      <c r="A25" s="54" t="s">
        <v>48</v>
      </c>
      <c r="B25" s="55">
        <v>4000000</v>
      </c>
      <c r="C25" s="55">
        <v>0</v>
      </c>
      <c r="D25" s="55">
        <v>4000000</v>
      </c>
      <c r="E25" s="55">
        <v>0</v>
      </c>
      <c r="F25" s="55">
        <v>4000000</v>
      </c>
      <c r="G25" s="55">
        <v>0</v>
      </c>
      <c r="H25" s="55">
        <v>0</v>
      </c>
      <c r="I25" s="55">
        <v>0</v>
      </c>
    </row>
    <row r="26" spans="1:9" x14ac:dyDescent="0.25">
      <c r="A26" s="54" t="s">
        <v>49</v>
      </c>
      <c r="B26" s="55">
        <v>52517586</v>
      </c>
      <c r="C26" s="55">
        <v>1563576</v>
      </c>
      <c r="D26" s="55">
        <v>50954010</v>
      </c>
      <c r="E26" s="55">
        <v>0</v>
      </c>
      <c r="F26" s="55">
        <v>50954010</v>
      </c>
      <c r="G26" s="55">
        <v>0</v>
      </c>
      <c r="H26" s="55">
        <v>0</v>
      </c>
      <c r="I26" s="55">
        <v>0</v>
      </c>
    </row>
    <row r="27" spans="1:9" x14ac:dyDescent="0.25">
      <c r="A27" s="54" t="s">
        <v>50</v>
      </c>
      <c r="B27" s="55">
        <v>3627508</v>
      </c>
      <c r="C27" s="55">
        <v>88474</v>
      </c>
      <c r="D27" s="55">
        <v>3539034</v>
      </c>
      <c r="E27" s="55">
        <v>0</v>
      </c>
      <c r="F27" s="55">
        <v>3539034</v>
      </c>
      <c r="G27" s="55">
        <v>0</v>
      </c>
      <c r="H27" s="55">
        <v>0</v>
      </c>
      <c r="I27" s="55">
        <v>0</v>
      </c>
    </row>
    <row r="28" spans="1:9" x14ac:dyDescent="0.25">
      <c r="A28" s="54" t="s">
        <v>51</v>
      </c>
      <c r="B28" s="55">
        <v>78548544</v>
      </c>
      <c r="C28" s="55">
        <v>2152289</v>
      </c>
      <c r="D28" s="55">
        <v>76396255</v>
      </c>
      <c r="E28" s="55">
        <v>0</v>
      </c>
      <c r="F28" s="55">
        <v>76396255</v>
      </c>
      <c r="G28" s="55">
        <v>0</v>
      </c>
      <c r="H28" s="55">
        <v>0</v>
      </c>
      <c r="I28" s="55">
        <v>0</v>
      </c>
    </row>
    <row r="29" spans="1:9" x14ac:dyDescent="0.25">
      <c r="A29" s="54" t="s">
        <v>52</v>
      </c>
      <c r="B29" s="55">
        <v>7592289</v>
      </c>
      <c r="C29" s="55">
        <v>196354</v>
      </c>
      <c r="D29" s="55">
        <v>7395935</v>
      </c>
      <c r="E29" s="55">
        <v>0</v>
      </c>
      <c r="F29" s="55">
        <v>7395935</v>
      </c>
      <c r="G29" s="55">
        <v>0</v>
      </c>
      <c r="H29" s="55">
        <v>0</v>
      </c>
      <c r="I29" s="55">
        <v>0</v>
      </c>
    </row>
    <row r="30" spans="1:9" x14ac:dyDescent="0.25">
      <c r="A30" s="54" t="s">
        <v>53</v>
      </c>
      <c r="B30" s="55">
        <v>153130595</v>
      </c>
      <c r="C30" s="55">
        <v>4315634</v>
      </c>
      <c r="D30" s="55">
        <v>148814961</v>
      </c>
      <c r="E30" s="55">
        <v>0</v>
      </c>
      <c r="F30" s="55">
        <v>148814961</v>
      </c>
      <c r="G30" s="55">
        <v>0</v>
      </c>
      <c r="H30" s="55">
        <v>0</v>
      </c>
      <c r="I30" s="55">
        <v>0</v>
      </c>
    </row>
    <row r="31" spans="1:9" x14ac:dyDescent="0.25">
      <c r="A31" s="23" t="s">
        <v>54</v>
      </c>
      <c r="B31" s="24">
        <v>3565813</v>
      </c>
      <c r="C31" s="24">
        <v>139049784</v>
      </c>
      <c r="D31" s="24">
        <v>0</v>
      </c>
      <c r="E31" s="24">
        <v>135483971</v>
      </c>
      <c r="F31" s="24">
        <v>0</v>
      </c>
      <c r="G31" s="24">
        <v>135483971</v>
      </c>
      <c r="H31" s="24">
        <v>0</v>
      </c>
      <c r="I31" s="24">
        <v>0</v>
      </c>
    </row>
    <row r="32" spans="1:9" x14ac:dyDescent="0.25">
      <c r="A32" s="54" t="s">
        <v>55</v>
      </c>
      <c r="B32" s="55">
        <v>0</v>
      </c>
      <c r="C32" s="55">
        <v>16387258</v>
      </c>
      <c r="D32" s="55">
        <v>0</v>
      </c>
      <c r="E32" s="55">
        <v>16387258</v>
      </c>
      <c r="F32" s="55">
        <v>0</v>
      </c>
      <c r="G32" s="55">
        <v>16387258</v>
      </c>
      <c r="H32" s="55">
        <v>0</v>
      </c>
      <c r="I32" s="55">
        <v>0</v>
      </c>
    </row>
    <row r="33" spans="1:20" x14ac:dyDescent="0.25">
      <c r="A33" s="54" t="s">
        <v>56</v>
      </c>
      <c r="B33" s="55">
        <v>0</v>
      </c>
      <c r="C33" s="55">
        <v>112061535</v>
      </c>
      <c r="D33" s="55">
        <v>0</v>
      </c>
      <c r="E33" s="55">
        <v>112061535</v>
      </c>
      <c r="F33" s="55">
        <v>0</v>
      </c>
      <c r="G33" s="55">
        <v>112061535</v>
      </c>
      <c r="H33" s="55">
        <v>0</v>
      </c>
      <c r="I33" s="55">
        <v>0</v>
      </c>
    </row>
    <row r="34" spans="1:20" x14ac:dyDescent="0.25">
      <c r="A34" s="54" t="s">
        <v>57</v>
      </c>
      <c r="B34" s="55">
        <v>0</v>
      </c>
      <c r="C34" s="55">
        <v>40628585</v>
      </c>
      <c r="D34" s="55">
        <v>0</v>
      </c>
      <c r="E34" s="55">
        <v>40628585</v>
      </c>
      <c r="F34" s="55">
        <v>0</v>
      </c>
      <c r="G34" s="55">
        <v>40628585</v>
      </c>
      <c r="H34" s="55">
        <v>0</v>
      </c>
      <c r="I34" s="55">
        <v>0</v>
      </c>
    </row>
    <row r="35" spans="1:20" x14ac:dyDescent="0.25">
      <c r="A35" s="54" t="s">
        <v>58</v>
      </c>
      <c r="B35" s="55">
        <v>828501</v>
      </c>
      <c r="C35" s="55">
        <v>2066332</v>
      </c>
      <c r="D35" s="55">
        <v>0</v>
      </c>
      <c r="E35" s="55">
        <v>1237831</v>
      </c>
      <c r="F35" s="55">
        <v>0</v>
      </c>
      <c r="G35" s="55">
        <v>1237831</v>
      </c>
      <c r="H35" s="55">
        <v>0</v>
      </c>
      <c r="I35" s="55">
        <v>0</v>
      </c>
    </row>
    <row r="36" spans="1:20" x14ac:dyDescent="0.25">
      <c r="A36" s="54" t="s">
        <v>59</v>
      </c>
      <c r="B36" s="55">
        <v>0</v>
      </c>
      <c r="C36" s="55">
        <v>7932978</v>
      </c>
      <c r="D36" s="55">
        <v>0</v>
      </c>
      <c r="E36" s="55">
        <v>7932978</v>
      </c>
      <c r="F36" s="55">
        <v>0</v>
      </c>
      <c r="G36" s="55">
        <v>7932978</v>
      </c>
      <c r="H36" s="55">
        <v>0</v>
      </c>
      <c r="I36" s="55">
        <v>0</v>
      </c>
    </row>
    <row r="37" spans="1:20" x14ac:dyDescent="0.25">
      <c r="A37" s="54" t="s">
        <v>60</v>
      </c>
      <c r="B37" s="55">
        <v>0</v>
      </c>
      <c r="C37" s="55">
        <v>3769322</v>
      </c>
      <c r="D37" s="55">
        <v>0</v>
      </c>
      <c r="E37" s="55">
        <v>3769322</v>
      </c>
      <c r="F37" s="55">
        <v>0</v>
      </c>
      <c r="G37" s="55">
        <v>3769322</v>
      </c>
      <c r="H37" s="55">
        <v>0</v>
      </c>
      <c r="I37" s="55">
        <v>0</v>
      </c>
    </row>
    <row r="38" spans="1:20" x14ac:dyDescent="0.25">
      <c r="A38" s="54" t="s">
        <v>61</v>
      </c>
      <c r="B38" s="55">
        <v>0</v>
      </c>
      <c r="C38" s="55">
        <v>2533771</v>
      </c>
      <c r="D38" s="55">
        <v>0</v>
      </c>
      <c r="E38" s="55">
        <v>2533771</v>
      </c>
      <c r="F38" s="55">
        <v>0</v>
      </c>
      <c r="G38" s="55">
        <v>2533771</v>
      </c>
      <c r="H38" s="55">
        <v>0</v>
      </c>
      <c r="I38" s="55">
        <v>0</v>
      </c>
    </row>
    <row r="39" spans="1:20" x14ac:dyDescent="0.25">
      <c r="A39" s="54" t="s">
        <v>62</v>
      </c>
      <c r="B39" s="55">
        <v>0</v>
      </c>
      <c r="C39" s="55">
        <v>1162498</v>
      </c>
      <c r="D39" s="55">
        <v>0</v>
      </c>
      <c r="E39" s="55">
        <v>1162498</v>
      </c>
      <c r="F39" s="55">
        <v>0</v>
      </c>
      <c r="G39" s="55">
        <v>1162498</v>
      </c>
      <c r="H39" s="55">
        <v>0</v>
      </c>
      <c r="I39" s="55">
        <v>0</v>
      </c>
    </row>
    <row r="40" spans="1:20" x14ac:dyDescent="0.25">
      <c r="A40" s="54" t="s">
        <v>63</v>
      </c>
      <c r="B40" s="55">
        <v>0</v>
      </c>
      <c r="C40" s="55">
        <v>90072</v>
      </c>
      <c r="D40" s="55">
        <v>0</v>
      </c>
      <c r="E40" s="55">
        <v>90072</v>
      </c>
      <c r="F40" s="55">
        <v>0</v>
      </c>
      <c r="G40" s="55">
        <v>90072</v>
      </c>
      <c r="H40" s="55">
        <v>0</v>
      </c>
      <c r="I40" s="55">
        <v>0</v>
      </c>
    </row>
    <row r="41" spans="1:20" x14ac:dyDescent="0.25">
      <c r="A41" s="54" t="s">
        <v>64</v>
      </c>
      <c r="B41" s="55">
        <v>0</v>
      </c>
      <c r="C41" s="55">
        <v>800000</v>
      </c>
      <c r="D41" s="55">
        <v>0</v>
      </c>
      <c r="E41" s="55">
        <v>800000</v>
      </c>
      <c r="F41" s="55">
        <v>0</v>
      </c>
      <c r="G41" s="55">
        <v>800000</v>
      </c>
      <c r="H41" s="55">
        <v>0</v>
      </c>
      <c r="I41" s="55">
        <v>0</v>
      </c>
    </row>
    <row r="42" spans="1:20" x14ac:dyDescent="0.25">
      <c r="A42" s="54" t="s">
        <v>65</v>
      </c>
      <c r="B42" s="55">
        <v>0</v>
      </c>
      <c r="C42" s="55">
        <v>21742001</v>
      </c>
      <c r="D42" s="55">
        <v>0</v>
      </c>
      <c r="E42" s="55">
        <v>21742001</v>
      </c>
      <c r="F42" s="55">
        <v>0</v>
      </c>
      <c r="G42" s="55">
        <v>21742001</v>
      </c>
      <c r="H42" s="55">
        <v>0</v>
      </c>
      <c r="I42" s="55">
        <v>0</v>
      </c>
    </row>
    <row r="43" spans="1:20" x14ac:dyDescent="0.25">
      <c r="A43" s="54" t="s">
        <v>66</v>
      </c>
      <c r="B43" s="55">
        <v>0</v>
      </c>
      <c r="C43" s="55">
        <v>36000000</v>
      </c>
      <c r="D43" s="55">
        <v>0</v>
      </c>
      <c r="E43" s="55">
        <v>36000000</v>
      </c>
      <c r="F43" s="55">
        <v>0</v>
      </c>
      <c r="G43" s="55">
        <v>36000000</v>
      </c>
      <c r="H43" s="55">
        <v>0</v>
      </c>
      <c r="I43" s="55">
        <v>0</v>
      </c>
    </row>
    <row r="44" spans="1:20" x14ac:dyDescent="0.25">
      <c r="A44" s="54" t="s">
        <v>67</v>
      </c>
      <c r="B44" s="55">
        <v>0</v>
      </c>
      <c r="C44" s="55">
        <v>9926310</v>
      </c>
      <c r="D44" s="55">
        <v>0</v>
      </c>
      <c r="E44" s="55">
        <v>9926310</v>
      </c>
      <c r="F44" s="55">
        <v>0</v>
      </c>
      <c r="G44" s="55">
        <v>9926310</v>
      </c>
      <c r="H44" s="55">
        <v>0</v>
      </c>
      <c r="I44" s="55">
        <v>0</v>
      </c>
      <c r="K44" s="58"/>
      <c r="L44" s="58"/>
      <c r="M44" s="58"/>
      <c r="N44" s="58"/>
      <c r="O44" s="58"/>
      <c r="P44" s="58"/>
      <c r="Q44" s="58"/>
      <c r="R44" s="58"/>
    </row>
    <row r="45" spans="1:20" x14ac:dyDescent="0.25">
      <c r="A45" s="23" t="s">
        <v>68</v>
      </c>
      <c r="B45" s="24">
        <v>0</v>
      </c>
      <c r="C45" s="24">
        <v>136815168</v>
      </c>
      <c r="D45" s="24">
        <v>0</v>
      </c>
      <c r="E45" s="24">
        <v>136815168</v>
      </c>
      <c r="F45" s="24">
        <v>0</v>
      </c>
      <c r="G45" s="24">
        <v>136815168</v>
      </c>
      <c r="H45" s="24">
        <v>0</v>
      </c>
      <c r="I45" s="24">
        <v>0</v>
      </c>
    </row>
    <row r="46" spans="1:20" x14ac:dyDescent="0.25">
      <c r="A46" s="54" t="s">
        <v>69</v>
      </c>
      <c r="B46" s="55">
        <v>0</v>
      </c>
      <c r="C46" s="55">
        <v>23380513</v>
      </c>
      <c r="D46" s="55">
        <v>0</v>
      </c>
      <c r="E46" s="55">
        <v>23380513</v>
      </c>
      <c r="F46" s="55">
        <v>0</v>
      </c>
      <c r="G46" s="55">
        <v>23380513</v>
      </c>
      <c r="H46" s="55">
        <v>0</v>
      </c>
      <c r="I46" s="55">
        <v>0</v>
      </c>
      <c r="T46" s="59"/>
    </row>
    <row r="47" spans="1:20" x14ac:dyDescent="0.25">
      <c r="A47" s="54" t="s">
        <v>70</v>
      </c>
      <c r="B47" s="55">
        <v>0</v>
      </c>
      <c r="C47" s="55">
        <v>326546</v>
      </c>
      <c r="D47" s="55">
        <v>0</v>
      </c>
      <c r="E47" s="55">
        <v>326546</v>
      </c>
      <c r="F47" s="55">
        <v>0</v>
      </c>
      <c r="G47" s="55">
        <v>326546</v>
      </c>
      <c r="H47" s="55">
        <v>0</v>
      </c>
      <c r="I47" s="55">
        <v>0</v>
      </c>
      <c r="T47" s="59"/>
    </row>
    <row r="48" spans="1:20" x14ac:dyDescent="0.25">
      <c r="A48" s="54" t="s">
        <v>71</v>
      </c>
      <c r="B48" s="55">
        <v>0</v>
      </c>
      <c r="C48" s="55">
        <v>2204615</v>
      </c>
      <c r="D48" s="55">
        <v>0</v>
      </c>
      <c r="E48" s="55">
        <v>2204615</v>
      </c>
      <c r="F48" s="55">
        <v>0</v>
      </c>
      <c r="G48" s="55">
        <v>2204615</v>
      </c>
      <c r="H48" s="55">
        <v>0</v>
      </c>
      <c r="I48" s="55">
        <v>0</v>
      </c>
      <c r="T48" s="59"/>
    </row>
    <row r="49" spans="1:20" x14ac:dyDescent="0.25">
      <c r="A49" s="23" t="s">
        <v>72</v>
      </c>
      <c r="B49" s="24">
        <v>0</v>
      </c>
      <c r="C49" s="24">
        <v>39779893</v>
      </c>
      <c r="D49" s="24">
        <v>0</v>
      </c>
      <c r="E49" s="24">
        <v>39779893</v>
      </c>
      <c r="F49" s="24">
        <v>0</v>
      </c>
      <c r="G49" s="24">
        <v>39779893</v>
      </c>
      <c r="H49" s="24">
        <v>0</v>
      </c>
      <c r="I49" s="24">
        <v>0</v>
      </c>
      <c r="T49" s="59"/>
    </row>
    <row r="50" spans="1:20" x14ac:dyDescent="0.25">
      <c r="A50" s="23" t="s">
        <v>73</v>
      </c>
      <c r="B50" s="24">
        <v>0</v>
      </c>
      <c r="C50" s="24">
        <v>60395413</v>
      </c>
      <c r="D50" s="24">
        <v>0</v>
      </c>
      <c r="E50" s="24">
        <v>60395413</v>
      </c>
      <c r="F50" s="24">
        <v>0</v>
      </c>
      <c r="G50" s="24">
        <v>60395413</v>
      </c>
      <c r="H50" s="24">
        <v>0</v>
      </c>
      <c r="I50" s="24">
        <v>0</v>
      </c>
    </row>
    <row r="51" spans="1:20" x14ac:dyDescent="0.25">
      <c r="A51" s="23" t="s">
        <v>74</v>
      </c>
      <c r="B51" s="24">
        <v>0</v>
      </c>
      <c r="C51" s="24">
        <v>8000000</v>
      </c>
      <c r="D51" s="24">
        <v>0</v>
      </c>
      <c r="E51" s="24">
        <v>8000000</v>
      </c>
      <c r="F51" s="24">
        <v>0</v>
      </c>
      <c r="G51" s="24">
        <v>8000000</v>
      </c>
      <c r="H51" s="24">
        <v>0</v>
      </c>
      <c r="I51" s="24">
        <v>0</v>
      </c>
    </row>
    <row r="52" spans="1:20" x14ac:dyDescent="0.25">
      <c r="A52" s="23" t="s">
        <v>75</v>
      </c>
      <c r="B52" s="24">
        <v>75783251</v>
      </c>
      <c r="C52" s="24">
        <v>574485233</v>
      </c>
      <c r="D52" s="24">
        <v>0</v>
      </c>
      <c r="E52" s="24">
        <v>498701982</v>
      </c>
      <c r="F52" s="24">
        <v>0</v>
      </c>
      <c r="G52" s="24">
        <v>498701982</v>
      </c>
      <c r="H52" s="24">
        <v>0</v>
      </c>
      <c r="I52" s="24">
        <v>0</v>
      </c>
    </row>
    <row r="53" spans="1:20" x14ac:dyDescent="0.25">
      <c r="A53" s="23" t="s">
        <v>76</v>
      </c>
      <c r="B53" s="24">
        <v>2197714</v>
      </c>
      <c r="C53" s="24">
        <v>75746339</v>
      </c>
      <c r="D53" s="24">
        <v>0</v>
      </c>
      <c r="E53" s="24">
        <v>73548625</v>
      </c>
      <c r="F53" s="24">
        <v>0</v>
      </c>
      <c r="G53" s="24">
        <v>73548625</v>
      </c>
      <c r="H53" s="24">
        <v>0</v>
      </c>
      <c r="I53" s="24">
        <v>0</v>
      </c>
    </row>
    <row r="54" spans="1:20" x14ac:dyDescent="0.25">
      <c r="A54" s="54" t="s">
        <v>77</v>
      </c>
      <c r="B54" s="55">
        <v>47567804</v>
      </c>
      <c r="C54" s="55">
        <v>0</v>
      </c>
      <c r="D54" s="55">
        <v>47567804</v>
      </c>
      <c r="E54" s="55">
        <v>0</v>
      </c>
      <c r="F54" s="55">
        <v>0</v>
      </c>
      <c r="G54" s="55">
        <v>0</v>
      </c>
      <c r="H54" s="55">
        <v>47567804</v>
      </c>
      <c r="I54" s="55">
        <v>0</v>
      </c>
    </row>
    <row r="55" spans="1:20" x14ac:dyDescent="0.25">
      <c r="A55" s="54" t="s">
        <v>78</v>
      </c>
      <c r="B55" s="55">
        <v>5650596</v>
      </c>
      <c r="C55" s="55">
        <v>0</v>
      </c>
      <c r="D55" s="55">
        <v>5650596</v>
      </c>
      <c r="E55" s="55">
        <v>0</v>
      </c>
      <c r="F55" s="55">
        <v>0</v>
      </c>
      <c r="G55" s="55">
        <v>0</v>
      </c>
      <c r="H55" s="55">
        <v>5650596</v>
      </c>
      <c r="I55" s="55">
        <v>0</v>
      </c>
    </row>
    <row r="56" spans="1:20" x14ac:dyDescent="0.25">
      <c r="A56" s="54" t="s">
        <v>79</v>
      </c>
      <c r="B56" s="55">
        <v>123986061</v>
      </c>
      <c r="C56" s="55">
        <v>0</v>
      </c>
      <c r="D56" s="55">
        <v>123986061</v>
      </c>
      <c r="E56" s="55">
        <v>0</v>
      </c>
      <c r="F56" s="55">
        <v>0</v>
      </c>
      <c r="G56" s="55">
        <v>0</v>
      </c>
      <c r="H56" s="55">
        <v>123986061</v>
      </c>
      <c r="I56" s="55">
        <v>0</v>
      </c>
    </row>
    <row r="57" spans="1:20" x14ac:dyDescent="0.25">
      <c r="A57" s="54" t="s">
        <v>80</v>
      </c>
      <c r="B57" s="55">
        <v>696226504</v>
      </c>
      <c r="C57" s="55">
        <v>0</v>
      </c>
      <c r="D57" s="55">
        <v>696226504</v>
      </c>
      <c r="E57" s="55">
        <v>0</v>
      </c>
      <c r="F57" s="55">
        <v>0</v>
      </c>
      <c r="G57" s="55">
        <v>0</v>
      </c>
      <c r="H57" s="55">
        <v>696226504</v>
      </c>
      <c r="I57" s="55">
        <v>0</v>
      </c>
    </row>
    <row r="58" spans="1:20" x14ac:dyDescent="0.25">
      <c r="A58" s="54" t="s">
        <v>81</v>
      </c>
      <c r="B58" s="55">
        <v>211597710</v>
      </c>
      <c r="C58" s="55">
        <v>0</v>
      </c>
      <c r="D58" s="55">
        <v>211597710</v>
      </c>
      <c r="E58" s="55">
        <v>0</v>
      </c>
      <c r="F58" s="55">
        <v>0</v>
      </c>
      <c r="G58" s="55">
        <v>0</v>
      </c>
      <c r="H58" s="55">
        <v>211597710</v>
      </c>
      <c r="I58" s="55">
        <v>0</v>
      </c>
    </row>
    <row r="59" spans="1:20" x14ac:dyDescent="0.25">
      <c r="A59" s="54" t="s">
        <v>82</v>
      </c>
      <c r="B59" s="55">
        <v>58520938</v>
      </c>
      <c r="C59" s="55">
        <v>0</v>
      </c>
      <c r="D59" s="55">
        <v>58520938</v>
      </c>
      <c r="E59" s="55">
        <v>0</v>
      </c>
      <c r="F59" s="55">
        <v>0</v>
      </c>
      <c r="G59" s="55">
        <v>0</v>
      </c>
      <c r="H59" s="55">
        <v>58520938</v>
      </c>
      <c r="I59" s="55">
        <v>0</v>
      </c>
    </row>
    <row r="60" spans="1:20" x14ac:dyDescent="0.25">
      <c r="A60" s="54" t="s">
        <v>83</v>
      </c>
      <c r="B60" s="55">
        <v>4240402</v>
      </c>
      <c r="C60" s="55">
        <v>0</v>
      </c>
      <c r="D60" s="55">
        <v>4240402</v>
      </c>
      <c r="E60" s="55">
        <v>0</v>
      </c>
      <c r="F60" s="55">
        <v>0</v>
      </c>
      <c r="G60" s="55">
        <v>0</v>
      </c>
      <c r="H60" s="55">
        <v>4240402</v>
      </c>
      <c r="I60" s="55">
        <v>0</v>
      </c>
    </row>
    <row r="61" spans="1:20" x14ac:dyDescent="0.25">
      <c r="A61" s="54" t="s">
        <v>84</v>
      </c>
      <c r="B61" s="55">
        <v>2907849</v>
      </c>
      <c r="C61" s="55">
        <v>0</v>
      </c>
      <c r="D61" s="55">
        <v>2907849</v>
      </c>
      <c r="E61" s="55">
        <v>0</v>
      </c>
      <c r="F61" s="55">
        <v>0</v>
      </c>
      <c r="G61" s="55">
        <v>0</v>
      </c>
      <c r="H61" s="55">
        <v>2907849</v>
      </c>
      <c r="I61" s="55">
        <v>0</v>
      </c>
    </row>
    <row r="62" spans="1:20" x14ac:dyDescent="0.25">
      <c r="A62" s="54" t="s">
        <v>85</v>
      </c>
      <c r="B62" s="55">
        <v>8088960</v>
      </c>
      <c r="C62" s="55">
        <v>0</v>
      </c>
      <c r="D62" s="55">
        <v>8088960</v>
      </c>
      <c r="E62" s="55">
        <v>0</v>
      </c>
      <c r="F62" s="55">
        <v>0</v>
      </c>
      <c r="G62" s="55">
        <v>0</v>
      </c>
      <c r="H62" s="55">
        <v>8088960</v>
      </c>
      <c r="I62" s="55">
        <v>0</v>
      </c>
    </row>
    <row r="63" spans="1:20" x14ac:dyDescent="0.25">
      <c r="A63" s="54" t="s">
        <v>86</v>
      </c>
      <c r="B63" s="55">
        <v>135654</v>
      </c>
      <c r="C63" s="55">
        <v>0</v>
      </c>
      <c r="D63" s="55">
        <v>135654</v>
      </c>
      <c r="E63" s="55">
        <v>0</v>
      </c>
      <c r="F63" s="55">
        <v>0</v>
      </c>
      <c r="G63" s="55">
        <v>0</v>
      </c>
      <c r="H63" s="55">
        <v>135654</v>
      </c>
      <c r="I63" s="55">
        <v>0</v>
      </c>
    </row>
    <row r="64" spans="1:20" x14ac:dyDescent="0.25">
      <c r="A64" s="54" t="s">
        <v>87</v>
      </c>
      <c r="B64" s="55">
        <v>39374105</v>
      </c>
      <c r="C64" s="55">
        <v>0</v>
      </c>
      <c r="D64" s="55">
        <v>39374105</v>
      </c>
      <c r="E64" s="55">
        <v>0</v>
      </c>
      <c r="F64" s="55">
        <v>0</v>
      </c>
      <c r="G64" s="55">
        <v>0</v>
      </c>
      <c r="H64" s="55">
        <v>39374105</v>
      </c>
      <c r="I64" s="55">
        <v>0</v>
      </c>
    </row>
    <row r="65" spans="1:9" x14ac:dyDescent="0.25">
      <c r="A65" s="54" t="s">
        <v>88</v>
      </c>
      <c r="B65" s="55">
        <v>302636</v>
      </c>
      <c r="C65" s="55">
        <v>0</v>
      </c>
      <c r="D65" s="55">
        <v>302636</v>
      </c>
      <c r="E65" s="55">
        <v>0</v>
      </c>
      <c r="F65" s="55">
        <v>0</v>
      </c>
      <c r="G65" s="55">
        <v>0</v>
      </c>
      <c r="H65" s="55">
        <v>302636</v>
      </c>
      <c r="I65" s="55">
        <v>0</v>
      </c>
    </row>
    <row r="66" spans="1:9" x14ac:dyDescent="0.25">
      <c r="A66" s="54" t="s">
        <v>89</v>
      </c>
      <c r="B66" s="55">
        <v>1521770</v>
      </c>
      <c r="C66" s="55">
        <v>0</v>
      </c>
      <c r="D66" s="55">
        <v>1521770</v>
      </c>
      <c r="E66" s="55">
        <v>0</v>
      </c>
      <c r="F66" s="55">
        <v>0</v>
      </c>
      <c r="G66" s="55">
        <v>0</v>
      </c>
      <c r="H66" s="55">
        <v>1521770</v>
      </c>
      <c r="I66" s="55">
        <v>0</v>
      </c>
    </row>
    <row r="67" spans="1:9" x14ac:dyDescent="0.25">
      <c r="A67" s="54" t="s">
        <v>90</v>
      </c>
      <c r="B67" s="55">
        <v>16740888</v>
      </c>
      <c r="C67" s="55">
        <v>0</v>
      </c>
      <c r="D67" s="55">
        <v>16740888</v>
      </c>
      <c r="E67" s="55">
        <v>0</v>
      </c>
      <c r="F67" s="55">
        <v>0</v>
      </c>
      <c r="G67" s="55">
        <v>0</v>
      </c>
      <c r="H67" s="55">
        <v>16740888</v>
      </c>
      <c r="I67" s="55">
        <v>0</v>
      </c>
    </row>
    <row r="68" spans="1:9" x14ac:dyDescent="0.25">
      <c r="A68" s="54" t="s">
        <v>91</v>
      </c>
      <c r="B68" s="55">
        <v>1300</v>
      </c>
      <c r="C68" s="55">
        <v>0</v>
      </c>
      <c r="D68" s="55">
        <v>1300</v>
      </c>
      <c r="E68" s="55">
        <v>0</v>
      </c>
      <c r="F68" s="55">
        <v>0</v>
      </c>
      <c r="G68" s="55">
        <v>0</v>
      </c>
      <c r="H68" s="55">
        <v>1300</v>
      </c>
      <c r="I68" s="55">
        <v>0</v>
      </c>
    </row>
    <row r="69" spans="1:9" x14ac:dyDescent="0.25">
      <c r="A69" s="54" t="s">
        <v>92</v>
      </c>
      <c r="B69" s="55">
        <v>1286899</v>
      </c>
      <c r="C69" s="55">
        <v>0</v>
      </c>
      <c r="D69" s="55">
        <v>1286899</v>
      </c>
      <c r="E69" s="55">
        <v>0</v>
      </c>
      <c r="F69" s="55">
        <v>0</v>
      </c>
      <c r="G69" s="55">
        <v>0</v>
      </c>
      <c r="H69" s="55">
        <v>1286899</v>
      </c>
      <c r="I69" s="55">
        <v>0</v>
      </c>
    </row>
    <row r="70" spans="1:9" x14ac:dyDescent="0.25">
      <c r="A70" s="54" t="s">
        <v>93</v>
      </c>
      <c r="B70" s="55">
        <v>12446121</v>
      </c>
      <c r="C70" s="55">
        <v>0</v>
      </c>
      <c r="D70" s="55">
        <v>12446121</v>
      </c>
      <c r="E70" s="55">
        <v>0</v>
      </c>
      <c r="F70" s="55">
        <v>0</v>
      </c>
      <c r="G70" s="55">
        <v>0</v>
      </c>
      <c r="H70" s="55">
        <v>12446121</v>
      </c>
      <c r="I70" s="55">
        <v>0</v>
      </c>
    </row>
    <row r="71" spans="1:9" x14ac:dyDescent="0.25">
      <c r="A71" s="54" t="s">
        <v>94</v>
      </c>
      <c r="B71" s="55">
        <v>79001899</v>
      </c>
      <c r="C71" s="55">
        <v>0</v>
      </c>
      <c r="D71" s="55">
        <v>79001899</v>
      </c>
      <c r="E71" s="55">
        <v>0</v>
      </c>
      <c r="F71" s="55">
        <v>0</v>
      </c>
      <c r="G71" s="55">
        <v>0</v>
      </c>
      <c r="H71" s="55">
        <v>79001899</v>
      </c>
      <c r="I71" s="55">
        <v>0</v>
      </c>
    </row>
    <row r="72" spans="1:9" x14ac:dyDescent="0.25">
      <c r="A72" s="54" t="s">
        <v>95</v>
      </c>
      <c r="B72" s="55">
        <v>64472372</v>
      </c>
      <c r="C72" s="55">
        <v>0</v>
      </c>
      <c r="D72" s="55">
        <v>64472372</v>
      </c>
      <c r="E72" s="55">
        <v>0</v>
      </c>
      <c r="F72" s="55">
        <v>0</v>
      </c>
      <c r="G72" s="55">
        <v>0</v>
      </c>
      <c r="H72" s="55">
        <v>64472372</v>
      </c>
      <c r="I72" s="55">
        <v>0</v>
      </c>
    </row>
    <row r="73" spans="1:9" x14ac:dyDescent="0.25">
      <c r="A73" s="54" t="s">
        <v>96</v>
      </c>
      <c r="B73" s="55">
        <v>182319</v>
      </c>
      <c r="C73" s="55">
        <v>0</v>
      </c>
      <c r="D73" s="55">
        <v>182319</v>
      </c>
      <c r="E73" s="55">
        <v>0</v>
      </c>
      <c r="F73" s="55">
        <v>0</v>
      </c>
      <c r="G73" s="55">
        <v>0</v>
      </c>
      <c r="H73" s="55">
        <v>182319</v>
      </c>
      <c r="I73" s="55">
        <v>0</v>
      </c>
    </row>
    <row r="74" spans="1:9" x14ac:dyDescent="0.25">
      <c r="A74" s="54" t="s">
        <v>97</v>
      </c>
      <c r="B74" s="55">
        <v>2842352</v>
      </c>
      <c r="C74" s="55">
        <v>0</v>
      </c>
      <c r="D74" s="55">
        <v>2842352</v>
      </c>
      <c r="E74" s="55">
        <v>0</v>
      </c>
      <c r="F74" s="55">
        <v>0</v>
      </c>
      <c r="G74" s="55">
        <v>0</v>
      </c>
      <c r="H74" s="55">
        <v>2842352</v>
      </c>
      <c r="I74" s="55">
        <v>0</v>
      </c>
    </row>
    <row r="75" spans="1:9" x14ac:dyDescent="0.25">
      <c r="A75" s="54" t="s">
        <v>98</v>
      </c>
      <c r="B75" s="55">
        <v>31959766</v>
      </c>
      <c r="C75" s="55">
        <v>547726</v>
      </c>
      <c r="D75" s="55">
        <v>31412040</v>
      </c>
      <c r="E75" s="55">
        <v>0</v>
      </c>
      <c r="F75" s="55">
        <v>0</v>
      </c>
      <c r="G75" s="55">
        <v>0</v>
      </c>
      <c r="H75" s="55">
        <v>31412040</v>
      </c>
      <c r="I75" s="55">
        <v>0</v>
      </c>
    </row>
    <row r="76" spans="1:9" x14ac:dyDescent="0.25">
      <c r="A76" s="54" t="s">
        <v>99</v>
      </c>
      <c r="B76" s="55">
        <v>42601324</v>
      </c>
      <c r="C76" s="55">
        <v>18550452</v>
      </c>
      <c r="D76" s="55">
        <v>24050872</v>
      </c>
      <c r="E76" s="55">
        <v>0</v>
      </c>
      <c r="F76" s="55">
        <v>0</v>
      </c>
      <c r="G76" s="55">
        <v>0</v>
      </c>
      <c r="H76" s="55">
        <v>24050872</v>
      </c>
      <c r="I76" s="55">
        <v>0</v>
      </c>
    </row>
    <row r="77" spans="1:9" x14ac:dyDescent="0.25">
      <c r="A77" s="54" t="s">
        <v>100</v>
      </c>
      <c r="B77" s="55">
        <v>23844529</v>
      </c>
      <c r="C77" s="55">
        <v>0</v>
      </c>
      <c r="D77" s="55">
        <v>23844529</v>
      </c>
      <c r="E77" s="55">
        <v>0</v>
      </c>
      <c r="F77" s="55">
        <v>0</v>
      </c>
      <c r="G77" s="55">
        <v>0</v>
      </c>
      <c r="H77" s="55">
        <v>23844529</v>
      </c>
      <c r="I77" s="55">
        <v>0</v>
      </c>
    </row>
    <row r="78" spans="1:9" x14ac:dyDescent="0.25">
      <c r="A78" s="54" t="s">
        <v>101</v>
      </c>
      <c r="B78" s="55">
        <v>1265398</v>
      </c>
      <c r="C78" s="55">
        <v>0</v>
      </c>
      <c r="D78" s="55">
        <v>1265398</v>
      </c>
      <c r="E78" s="55">
        <v>0</v>
      </c>
      <c r="F78" s="55">
        <v>0</v>
      </c>
      <c r="G78" s="55">
        <v>0</v>
      </c>
      <c r="H78" s="55">
        <v>1265398</v>
      </c>
      <c r="I78" s="55">
        <v>0</v>
      </c>
    </row>
    <row r="79" spans="1:9" x14ac:dyDescent="0.25">
      <c r="A79" s="54" t="s">
        <v>102</v>
      </c>
      <c r="B79" s="55">
        <v>212598419</v>
      </c>
      <c r="C79" s="55">
        <v>75783251</v>
      </c>
      <c r="D79" s="55">
        <v>136815168</v>
      </c>
      <c r="E79" s="55">
        <v>0</v>
      </c>
      <c r="F79" s="55">
        <v>0</v>
      </c>
      <c r="G79" s="55">
        <v>0</v>
      </c>
      <c r="H79" s="55">
        <v>136815168</v>
      </c>
      <c r="I79" s="55">
        <v>0</v>
      </c>
    </row>
    <row r="80" spans="1:9" x14ac:dyDescent="0.25">
      <c r="A80" s="54" t="s">
        <v>103</v>
      </c>
      <c r="B80" s="55">
        <v>60395413</v>
      </c>
      <c r="C80" s="55">
        <v>0</v>
      </c>
      <c r="D80" s="55">
        <v>60395413</v>
      </c>
      <c r="E80" s="55">
        <v>0</v>
      </c>
      <c r="F80" s="55">
        <v>0</v>
      </c>
      <c r="G80" s="55">
        <v>0</v>
      </c>
      <c r="H80" s="55">
        <v>60395413</v>
      </c>
      <c r="I80" s="55">
        <v>0</v>
      </c>
    </row>
    <row r="81" spans="1:9" x14ac:dyDescent="0.25">
      <c r="A81" s="54" t="s">
        <v>104</v>
      </c>
      <c r="B81" s="55">
        <v>39779893</v>
      </c>
      <c r="C81" s="55">
        <v>0</v>
      </c>
      <c r="D81" s="55">
        <v>39779893</v>
      </c>
      <c r="E81" s="55">
        <v>0</v>
      </c>
      <c r="F81" s="55">
        <v>0</v>
      </c>
      <c r="G81" s="55">
        <v>0</v>
      </c>
      <c r="H81" s="55">
        <v>39779893</v>
      </c>
      <c r="I81" s="55">
        <v>0</v>
      </c>
    </row>
    <row r="82" spans="1:9" x14ac:dyDescent="0.25">
      <c r="A82" s="54" t="s">
        <v>105</v>
      </c>
      <c r="B82" s="55">
        <v>0</v>
      </c>
      <c r="C82" s="55">
        <v>605319442</v>
      </c>
      <c r="D82" s="55">
        <v>0</v>
      </c>
      <c r="E82" s="55">
        <v>605319442</v>
      </c>
      <c r="F82" s="55">
        <v>0</v>
      </c>
      <c r="G82" s="55">
        <v>0</v>
      </c>
      <c r="H82" s="55">
        <v>0</v>
      </c>
      <c r="I82" s="55">
        <v>605319442</v>
      </c>
    </row>
    <row r="83" spans="1:9" x14ac:dyDescent="0.25">
      <c r="A83" s="54" t="s">
        <v>106</v>
      </c>
      <c r="B83" s="55">
        <v>0</v>
      </c>
      <c r="C83" s="55">
        <v>4000000</v>
      </c>
      <c r="D83" s="55">
        <v>0</v>
      </c>
      <c r="E83" s="55">
        <v>4000000</v>
      </c>
      <c r="F83" s="55">
        <v>0</v>
      </c>
      <c r="G83" s="55">
        <v>0</v>
      </c>
      <c r="H83" s="55">
        <v>0</v>
      </c>
      <c r="I83" s="55">
        <v>4000000</v>
      </c>
    </row>
    <row r="84" spans="1:9" x14ac:dyDescent="0.25">
      <c r="A84" s="54" t="s">
        <v>107</v>
      </c>
      <c r="B84" s="55">
        <v>0</v>
      </c>
      <c r="C84" s="55">
        <v>1514670007</v>
      </c>
      <c r="D84" s="55">
        <v>0</v>
      </c>
      <c r="E84" s="55">
        <v>1514670007</v>
      </c>
      <c r="F84" s="55">
        <v>0</v>
      </c>
      <c r="G84" s="55">
        <v>0</v>
      </c>
      <c r="H84" s="55">
        <v>0</v>
      </c>
      <c r="I84" s="55">
        <v>1514670007</v>
      </c>
    </row>
    <row r="85" spans="1:9" x14ac:dyDescent="0.25">
      <c r="A85" s="54" t="s">
        <v>108</v>
      </c>
      <c r="B85" s="55">
        <v>0</v>
      </c>
      <c r="C85" s="55">
        <v>1411408</v>
      </c>
      <c r="D85" s="55">
        <v>0</v>
      </c>
      <c r="E85" s="55">
        <v>1411408</v>
      </c>
      <c r="F85" s="55">
        <v>0</v>
      </c>
      <c r="G85" s="55">
        <v>0</v>
      </c>
      <c r="H85" s="55">
        <v>0</v>
      </c>
      <c r="I85" s="55">
        <v>1411408</v>
      </c>
    </row>
    <row r="86" spans="1:9" x14ac:dyDescent="0.25">
      <c r="A86" s="54" t="s">
        <v>109</v>
      </c>
      <c r="B86" s="55">
        <v>0</v>
      </c>
      <c r="C86" s="55">
        <v>2505629</v>
      </c>
      <c r="D86" s="55">
        <v>0</v>
      </c>
      <c r="E86" s="55">
        <v>2505629</v>
      </c>
      <c r="F86" s="55">
        <v>0</v>
      </c>
      <c r="G86" s="55">
        <v>0</v>
      </c>
      <c r="H86" s="55">
        <v>0</v>
      </c>
      <c r="I86" s="55">
        <v>2505629</v>
      </c>
    </row>
    <row r="87" spans="1:9" x14ac:dyDescent="0.25">
      <c r="A87" s="60" t="s">
        <v>21</v>
      </c>
      <c r="B87" s="55">
        <v>3698375778</v>
      </c>
      <c r="C87" s="55">
        <v>3698375778</v>
      </c>
      <c r="D87" s="55">
        <v>3360815373</v>
      </c>
      <c r="E87" s="55">
        <v>3360815373</v>
      </c>
      <c r="F87" s="55">
        <v>1666156921</v>
      </c>
      <c r="G87" s="55">
        <v>1232908887</v>
      </c>
      <c r="H87" s="55">
        <v>1694658452</v>
      </c>
      <c r="I87" s="55">
        <v>2127906486</v>
      </c>
    </row>
    <row r="88" spans="1:9" ht="15" customHeight="1" x14ac:dyDescent="0.25">
      <c r="A88" s="60" t="s">
        <v>110</v>
      </c>
      <c r="B88" s="55"/>
      <c r="C88" s="55"/>
      <c r="D88" s="55"/>
      <c r="E88" s="55"/>
      <c r="F88" s="55"/>
      <c r="G88" s="55">
        <v>433248034</v>
      </c>
      <c r="H88" s="55">
        <v>433248034</v>
      </c>
      <c r="I88" s="55"/>
    </row>
    <row r="89" spans="1:9" x14ac:dyDescent="0.25">
      <c r="A89" s="60" t="s">
        <v>111</v>
      </c>
      <c r="B89" s="55">
        <v>3698375778</v>
      </c>
      <c r="C89" s="55">
        <v>3698375778</v>
      </c>
      <c r="D89" s="55">
        <v>3360815373</v>
      </c>
      <c r="E89" s="55">
        <v>3360815373</v>
      </c>
      <c r="F89" s="55">
        <v>1666156921</v>
      </c>
      <c r="G89" s="55">
        <v>1666156921</v>
      </c>
      <c r="H89" s="55">
        <v>2127906486</v>
      </c>
      <c r="I89" s="55">
        <v>2127906486</v>
      </c>
    </row>
    <row r="92" spans="1:9" x14ac:dyDescent="0.25">
      <c r="B92" s="62" t="s">
        <v>179</v>
      </c>
      <c r="C92" s="1"/>
      <c r="D92" s="1"/>
      <c r="E92" s="1"/>
      <c r="F92" s="1"/>
      <c r="G92" s="1"/>
      <c r="H92" s="1"/>
      <c r="I92" s="1"/>
    </row>
    <row r="93" spans="1:9" x14ac:dyDescent="0.25">
      <c r="B93" s="1"/>
      <c r="C93" s="1"/>
      <c r="D93" s="1"/>
      <c r="E93" s="1"/>
      <c r="F93" s="1"/>
      <c r="G93" s="1"/>
      <c r="H93" s="1"/>
      <c r="I93" s="1"/>
    </row>
    <row r="94" spans="1:9" x14ac:dyDescent="0.25">
      <c r="B94" s="1" t="str">
        <f t="shared" ref="B94:B106" si="0">+A32</f>
        <v>2101-02 PRÉSTAMO CON GARANTÍA HIPOTECARIA</v>
      </c>
      <c r="C94" s="1"/>
      <c r="D94" s="1"/>
      <c r="E94" s="1"/>
      <c r="F94" s="1"/>
      <c r="G94" s="1"/>
      <c r="H94" s="61">
        <f>+VLOOKUP(B94,$A$10:$G$86,7,0)</f>
        <v>16387258</v>
      </c>
      <c r="I94" s="1"/>
    </row>
    <row r="95" spans="1:9" x14ac:dyDescent="0.25">
      <c r="B95" s="1" t="str">
        <f t="shared" si="0"/>
        <v>2101-03 RESPONSABILIDAD BOLETAS EN GARANTIA BANCO DE CHILE</v>
      </c>
      <c r="C95" s="1"/>
      <c r="D95" s="1"/>
      <c r="E95" s="1"/>
      <c r="F95" s="1"/>
      <c r="G95" s="1"/>
      <c r="H95" s="61">
        <f t="shared" ref="H95:H97" si="1">+VLOOKUP(B95,$A$10:$G$86,7,0)</f>
        <v>112061535</v>
      </c>
      <c r="I95" s="1"/>
    </row>
    <row r="96" spans="1:9" x14ac:dyDescent="0.25">
      <c r="B96" s="1" t="str">
        <f t="shared" si="0"/>
        <v>2101-04 RESPONSABILIDAD BOLETAS EN GARANTÍA BANCO BICE</v>
      </c>
      <c r="C96" s="1"/>
      <c r="D96" s="1"/>
      <c r="E96" s="1"/>
      <c r="F96" s="1"/>
      <c r="G96" s="1"/>
      <c r="H96" s="61">
        <f t="shared" si="1"/>
        <v>40628585</v>
      </c>
      <c r="I96" s="1"/>
    </row>
    <row r="97" spans="2:18" x14ac:dyDescent="0.25">
      <c r="B97" s="1" t="str">
        <f t="shared" si="0"/>
        <v>2102-02 REMUNERACIONES POR PAGAR</v>
      </c>
      <c r="C97" s="1"/>
      <c r="D97" s="1"/>
      <c r="E97" s="1"/>
      <c r="F97" s="1"/>
      <c r="G97" s="1"/>
      <c r="H97" s="61">
        <f t="shared" si="1"/>
        <v>1237831</v>
      </c>
      <c r="I97" s="1"/>
    </row>
    <row r="98" spans="2:18" x14ac:dyDescent="0.25">
      <c r="B98" s="1" t="str">
        <f t="shared" si="0"/>
        <v>2102-05 AFP</v>
      </c>
      <c r="C98" s="1"/>
      <c r="D98" s="1"/>
      <c r="E98" s="1"/>
      <c r="F98" s="1"/>
      <c r="G98" s="1"/>
      <c r="H98" s="61">
        <f t="shared" ref="H98:H109" si="2">+VLOOKUP(B98,$A$10:$G$86,7,0)</f>
        <v>7932978</v>
      </c>
      <c r="I98" s="1"/>
    </row>
    <row r="99" spans="2:18" x14ac:dyDescent="0.25">
      <c r="B99" s="1" t="str">
        <f t="shared" si="0"/>
        <v>2102-06 CCAF E INST. DE SEGURIDAD</v>
      </c>
      <c r="C99" s="1"/>
      <c r="D99" s="1"/>
      <c r="E99" s="1"/>
      <c r="F99" s="1"/>
      <c r="G99" s="1"/>
      <c r="H99" s="61">
        <f t="shared" si="2"/>
        <v>3769322</v>
      </c>
      <c r="I99" s="1"/>
    </row>
    <row r="100" spans="2:18" x14ac:dyDescent="0.25">
      <c r="B100" s="1" t="str">
        <f t="shared" si="0"/>
        <v>2102-09 ISAPRES</v>
      </c>
      <c r="C100" s="1"/>
      <c r="D100" s="1"/>
      <c r="E100" s="1"/>
      <c r="F100" s="1"/>
      <c r="G100" s="1"/>
      <c r="H100" s="61">
        <f t="shared" si="2"/>
        <v>2533771</v>
      </c>
      <c r="I100" s="1"/>
    </row>
    <row r="101" spans="2:18" x14ac:dyDescent="0.25">
      <c r="B101" s="1" t="str">
        <f t="shared" si="0"/>
        <v>2102-10 INST.NORMALIZ.PREVISIONAL</v>
      </c>
      <c r="C101" s="1"/>
      <c r="D101" s="1"/>
      <c r="E101" s="1"/>
      <c r="F101" s="1"/>
      <c r="G101" s="1"/>
      <c r="H101" s="61">
        <f t="shared" si="2"/>
        <v>1162498</v>
      </c>
      <c r="I101" s="1"/>
    </row>
    <row r="102" spans="2:18" x14ac:dyDescent="0.25">
      <c r="B102" s="1" t="str">
        <f t="shared" si="0"/>
        <v>2102-12 LINEA DE CREDITO</v>
      </c>
      <c r="C102" s="1"/>
      <c r="D102" s="1"/>
      <c r="E102" s="1"/>
      <c r="F102" s="1"/>
      <c r="G102" s="1"/>
      <c r="H102" s="61">
        <f t="shared" si="2"/>
        <v>90072</v>
      </c>
      <c r="I102" s="1"/>
    </row>
    <row r="103" spans="2:18" x14ac:dyDescent="0.25">
      <c r="B103" s="1" t="str">
        <f t="shared" si="0"/>
        <v>2102-13 GARANTIAS POR PAGAR</v>
      </c>
      <c r="C103" s="1"/>
      <c r="D103" s="1"/>
      <c r="E103" s="1"/>
      <c r="F103" s="1"/>
      <c r="G103" s="1"/>
      <c r="H103" s="61">
        <f t="shared" si="2"/>
        <v>800000</v>
      </c>
      <c r="I103" s="1"/>
    </row>
    <row r="104" spans="2:18" x14ac:dyDescent="0.25">
      <c r="B104" s="1" t="str">
        <f t="shared" si="0"/>
        <v>2102-14 OTROS PROVEEDORES CORRIENTES</v>
      </c>
      <c r="C104" s="1"/>
      <c r="D104" s="1"/>
      <c r="E104" s="1"/>
      <c r="F104" s="1"/>
      <c r="G104" s="1"/>
      <c r="H104" s="61">
        <f t="shared" si="2"/>
        <v>21742001</v>
      </c>
      <c r="I104" s="1"/>
    </row>
    <row r="105" spans="2:18" x14ac:dyDescent="0.25">
      <c r="B105" s="1" t="str">
        <f t="shared" si="0"/>
        <v>2102-15 ARRIENDOS POR PAGAR</v>
      </c>
      <c r="C105" s="1"/>
      <c r="D105" s="1"/>
      <c r="E105" s="1"/>
      <c r="F105" s="1"/>
      <c r="G105" s="1"/>
      <c r="H105" s="61">
        <f t="shared" si="2"/>
        <v>36000000</v>
      </c>
      <c r="I105" s="1"/>
    </row>
    <row r="106" spans="2:18" x14ac:dyDescent="0.25">
      <c r="B106" s="1" t="str">
        <f t="shared" si="0"/>
        <v>2104-01 PROVISION PPM</v>
      </c>
      <c r="C106" s="1"/>
      <c r="D106" s="1"/>
      <c r="E106" s="1"/>
      <c r="F106" s="1"/>
      <c r="G106" s="1"/>
      <c r="H106" s="61">
        <f t="shared" si="2"/>
        <v>9926310</v>
      </c>
      <c r="I106" s="1"/>
    </row>
    <row r="107" spans="2:18" x14ac:dyDescent="0.25">
      <c r="B107" s="1" t="str">
        <f>+A46</f>
        <v>2105-02 IVA DEBITO FISCAL</v>
      </c>
      <c r="C107" s="1"/>
      <c r="D107" s="1"/>
      <c r="E107" s="1"/>
      <c r="F107" s="1"/>
      <c r="G107" s="1"/>
      <c r="H107" s="61">
        <f t="shared" si="2"/>
        <v>23380513</v>
      </c>
      <c r="I107" s="1"/>
    </row>
    <row r="108" spans="2:18" x14ac:dyDescent="0.25">
      <c r="B108" s="1" t="str">
        <f>+A47</f>
        <v>2105-03 IMPUESTO UNICO TRABAJADORES</v>
      </c>
      <c r="C108" s="1"/>
      <c r="D108" s="1"/>
      <c r="E108" s="1"/>
      <c r="F108" s="1"/>
      <c r="G108" s="1"/>
      <c r="H108" s="61">
        <f t="shared" si="2"/>
        <v>326546</v>
      </c>
      <c r="I108" s="1"/>
    </row>
    <row r="109" spans="2:18" x14ac:dyDescent="0.25">
      <c r="B109" s="1" t="str">
        <f>+A48</f>
        <v>2105-04 RETENCION PROFESIONALES</v>
      </c>
      <c r="C109" s="1"/>
      <c r="D109" s="1"/>
      <c r="E109" s="1"/>
      <c r="F109" s="1"/>
      <c r="G109" s="1"/>
      <c r="H109" s="61">
        <f t="shared" si="2"/>
        <v>2204615</v>
      </c>
      <c r="I109" s="1"/>
    </row>
    <row r="110" spans="2:18" x14ac:dyDescent="0.25">
      <c r="B110" s="1"/>
      <c r="C110" s="1"/>
      <c r="D110" s="1"/>
      <c r="E110" s="62" t="s">
        <v>263</v>
      </c>
      <c r="F110" s="1"/>
      <c r="G110" s="1"/>
      <c r="H110" s="63">
        <f>SUM(H94:H109)</f>
        <v>280183835</v>
      </c>
      <c r="I110" s="1"/>
    </row>
    <row r="111" spans="2:18" x14ac:dyDescent="0.25">
      <c r="B111" s="1"/>
      <c r="C111" s="1"/>
      <c r="D111" s="1"/>
      <c r="E111" s="1"/>
      <c r="F111" s="1"/>
      <c r="G111" s="1"/>
      <c r="H111" s="1"/>
      <c r="I111" s="1"/>
    </row>
    <row r="112" spans="2:18" x14ac:dyDescent="0.25">
      <c r="B112" s="2"/>
      <c r="C112" s="3"/>
      <c r="D112" s="3"/>
      <c r="E112" s="3"/>
      <c r="F112" s="3"/>
      <c r="G112" s="4"/>
      <c r="H112" s="1"/>
      <c r="I112" s="1"/>
      <c r="K112" s="6"/>
      <c r="L112" s="6"/>
      <c r="M112" s="6"/>
      <c r="N112" s="6"/>
      <c r="O112" s="64"/>
      <c r="P112" s="64"/>
      <c r="Q112" s="6"/>
      <c r="R112" s="65"/>
    </row>
    <row r="113" spans="2:18" x14ac:dyDescent="0.25">
      <c r="B113" s="83" t="s">
        <v>292</v>
      </c>
      <c r="C113" s="84"/>
      <c r="D113" s="84"/>
      <c r="E113" s="84"/>
      <c r="F113" s="84"/>
      <c r="G113" s="85"/>
      <c r="H113" s="6"/>
      <c r="I113" s="6"/>
      <c r="K113" s="6"/>
      <c r="L113" s="6"/>
      <c r="M113" s="6"/>
      <c r="N113" s="6"/>
      <c r="O113" s="64"/>
      <c r="P113" s="64"/>
      <c r="Q113" s="6"/>
      <c r="R113" s="65"/>
    </row>
    <row r="114" spans="2:18" x14ac:dyDescent="0.25">
      <c r="B114" s="74"/>
      <c r="C114" s="73"/>
      <c r="D114" s="73"/>
      <c r="E114" s="73"/>
      <c r="F114" s="73"/>
      <c r="G114" s="75"/>
      <c r="H114" s="73"/>
      <c r="I114" s="73"/>
      <c r="K114" s="6"/>
      <c r="L114" s="6"/>
      <c r="M114" s="6"/>
      <c r="N114" s="6"/>
      <c r="O114" s="64"/>
      <c r="P114" s="64"/>
      <c r="Q114" s="6"/>
      <c r="R114" s="64"/>
    </row>
    <row r="115" spans="2:18" x14ac:dyDescent="0.25">
      <c r="B115" s="66" t="s">
        <v>5</v>
      </c>
      <c r="C115" s="6"/>
      <c r="D115" s="6"/>
      <c r="E115" s="6"/>
      <c r="F115" s="64"/>
      <c r="G115" s="67">
        <f>+F87</f>
        <v>1666156921</v>
      </c>
      <c r="H115" s="6"/>
      <c r="I115" s="6"/>
    </row>
    <row r="116" spans="2:18" x14ac:dyDescent="0.25">
      <c r="B116" s="5"/>
      <c r="C116" s="6"/>
      <c r="D116" s="6"/>
      <c r="E116" s="6"/>
      <c r="F116" s="64"/>
      <c r="G116" s="67"/>
      <c r="H116" s="6"/>
      <c r="I116" s="6"/>
    </row>
    <row r="117" spans="2:18" x14ac:dyDescent="0.25">
      <c r="B117" s="5"/>
      <c r="C117" s="6"/>
      <c r="D117" s="6"/>
      <c r="E117" s="6"/>
      <c r="F117" s="64"/>
      <c r="G117" s="67"/>
      <c r="H117" s="6"/>
      <c r="I117" s="6"/>
    </row>
    <row r="118" spans="2:18" x14ac:dyDescent="0.25">
      <c r="B118" s="66" t="s">
        <v>264</v>
      </c>
      <c r="C118" s="6"/>
      <c r="D118" s="6"/>
      <c r="E118" s="6"/>
      <c r="F118" s="64">
        <f>+G87</f>
        <v>1232908887</v>
      </c>
      <c r="G118" s="68"/>
      <c r="H118" s="6"/>
      <c r="I118" s="6"/>
    </row>
    <row r="119" spans="2:18" x14ac:dyDescent="0.25">
      <c r="B119" s="5"/>
      <c r="C119" s="6"/>
      <c r="D119" s="6"/>
      <c r="E119" s="6"/>
      <c r="F119" s="64"/>
      <c r="G119" s="67"/>
      <c r="H119" s="6"/>
      <c r="I119" s="6"/>
    </row>
    <row r="120" spans="2:18" x14ac:dyDescent="0.25">
      <c r="B120" s="5" t="str">
        <f>+A31</f>
        <v>1209-12 DEPRECIACIÓN ACUMULADA</v>
      </c>
      <c r="C120" s="6"/>
      <c r="D120" s="6"/>
      <c r="E120" s="6"/>
      <c r="F120" s="64">
        <f t="shared" ref="F120:F126" si="3">-VLOOKUP(B120,$A$31:$G$53,7,0)</f>
        <v>-135483971</v>
      </c>
      <c r="G120" s="67"/>
      <c r="H120" s="6"/>
      <c r="I120" s="6"/>
    </row>
    <row r="121" spans="2:18" x14ac:dyDescent="0.25">
      <c r="B121" s="69" t="str">
        <f>+A45</f>
        <v>2104-02 PROVISION IMPUESTO A LA RENTA</v>
      </c>
      <c r="C121" s="6"/>
      <c r="D121" s="6"/>
      <c r="E121" s="6"/>
      <c r="F121" s="64">
        <f t="shared" si="3"/>
        <v>-136815168</v>
      </c>
      <c r="G121" s="68"/>
      <c r="H121" s="6"/>
      <c r="I121" s="6"/>
    </row>
    <row r="122" spans="2:18" x14ac:dyDescent="0.25">
      <c r="B122" s="69" t="str">
        <f>+A49</f>
        <v>2106-01 PROVISION DE VACACIONES</v>
      </c>
      <c r="C122" s="6"/>
      <c r="D122" s="6"/>
      <c r="E122" s="6"/>
      <c r="F122" s="64">
        <f t="shared" si="3"/>
        <v>-39779893</v>
      </c>
      <c r="G122" s="67"/>
      <c r="H122" s="6"/>
      <c r="I122" s="6"/>
    </row>
    <row r="123" spans="2:18" x14ac:dyDescent="0.25">
      <c r="B123" s="69" t="str">
        <f>+A50</f>
        <v>2106-03 PROVISION IAS</v>
      </c>
      <c r="C123" s="6"/>
      <c r="D123" s="6"/>
      <c r="E123" s="6"/>
      <c r="F123" s="64">
        <f t="shared" si="3"/>
        <v>-60395413</v>
      </c>
      <c r="G123" s="67"/>
      <c r="H123" s="6"/>
      <c r="I123" s="65"/>
    </row>
    <row r="124" spans="2:18" x14ac:dyDescent="0.25">
      <c r="B124" s="69" t="str">
        <f>+A51</f>
        <v>2301-01 C A P I T A L</v>
      </c>
      <c r="C124" s="6"/>
      <c r="D124" s="6"/>
      <c r="E124" s="6"/>
      <c r="F124" s="64">
        <f t="shared" si="3"/>
        <v>-8000000</v>
      </c>
      <c r="G124" s="67"/>
      <c r="H124" s="6"/>
      <c r="I124" s="6"/>
    </row>
    <row r="125" spans="2:18" x14ac:dyDescent="0.25">
      <c r="B125" s="69" t="str">
        <f>+A52</f>
        <v>2302-03 UTILIDADES ACUMULADAS</v>
      </c>
      <c r="C125" s="6"/>
      <c r="D125" s="6"/>
      <c r="E125" s="6"/>
      <c r="F125" s="64">
        <f t="shared" si="3"/>
        <v>-498701982</v>
      </c>
      <c r="G125" s="67"/>
      <c r="H125" s="6"/>
      <c r="I125" s="6"/>
    </row>
    <row r="126" spans="2:18" x14ac:dyDescent="0.25">
      <c r="B126" s="5" t="str">
        <f>+A53</f>
        <v>2304-02 REVALORIZACIÓN DEL CAPITAL</v>
      </c>
      <c r="C126" s="6"/>
      <c r="D126" s="6"/>
      <c r="E126" s="6"/>
      <c r="F126" s="64">
        <f t="shared" si="3"/>
        <v>-73548625</v>
      </c>
      <c r="G126" s="67"/>
      <c r="H126" s="6"/>
      <c r="I126" s="6"/>
    </row>
    <row r="127" spans="2:18" x14ac:dyDescent="0.25">
      <c r="B127" s="5"/>
      <c r="C127" s="6"/>
      <c r="D127" s="6"/>
      <c r="E127" s="6"/>
      <c r="F127" s="64"/>
      <c r="G127" s="67"/>
      <c r="H127" s="6"/>
      <c r="I127" s="6"/>
    </row>
    <row r="128" spans="2:18" x14ac:dyDescent="0.25">
      <c r="B128" s="5" t="s">
        <v>263</v>
      </c>
      <c r="C128" s="6"/>
      <c r="D128" s="6"/>
      <c r="E128" s="6"/>
      <c r="F128" s="64">
        <f>SUM(F118:F126)</f>
        <v>280183835</v>
      </c>
      <c r="G128" s="67"/>
      <c r="H128" s="6"/>
      <c r="I128" s="6"/>
    </row>
    <row r="129" spans="2:9" x14ac:dyDescent="0.25">
      <c r="B129" s="5"/>
      <c r="C129" s="6"/>
      <c r="D129" s="6"/>
      <c r="E129" s="6"/>
      <c r="F129" s="64"/>
      <c r="G129" s="67"/>
      <c r="H129" s="6"/>
      <c r="I129" s="6"/>
    </row>
    <row r="130" spans="2:9" x14ac:dyDescent="0.25">
      <c r="B130" s="5"/>
      <c r="C130" s="6"/>
      <c r="D130" s="6" t="s">
        <v>265</v>
      </c>
      <c r="E130" s="6"/>
      <c r="F130" s="64"/>
      <c r="G130" s="68">
        <f>SUM(F120:F126)</f>
        <v>-952725052</v>
      </c>
      <c r="H130" s="6"/>
      <c r="I130" s="6"/>
    </row>
    <row r="131" spans="2:9" x14ac:dyDescent="0.25">
      <c r="B131" s="5"/>
      <c r="C131" s="6"/>
      <c r="D131" s="6"/>
      <c r="E131" s="6"/>
      <c r="F131" s="64"/>
      <c r="G131" s="67"/>
      <c r="H131" s="6"/>
      <c r="I131" s="6"/>
    </row>
    <row r="132" spans="2:9" x14ac:dyDescent="0.25">
      <c r="B132" s="5"/>
      <c r="C132" s="6"/>
      <c r="D132" s="6"/>
      <c r="E132" s="6"/>
      <c r="F132" s="64"/>
      <c r="G132" s="67"/>
      <c r="H132" s="6"/>
      <c r="I132" s="6"/>
    </row>
    <row r="133" spans="2:9" x14ac:dyDescent="0.25">
      <c r="B133" s="66" t="s">
        <v>178</v>
      </c>
      <c r="C133" s="6"/>
      <c r="D133" s="6"/>
      <c r="E133" s="6"/>
      <c r="F133" s="64"/>
      <c r="G133" s="67"/>
      <c r="H133" s="6"/>
      <c r="I133" s="6"/>
    </row>
    <row r="134" spans="2:9" x14ac:dyDescent="0.25">
      <c r="B134" s="5" t="str">
        <f>+A24</f>
        <v>1113-03 IMPUESTOS DIFERIDOS</v>
      </c>
      <c r="C134" s="6"/>
      <c r="D134" s="6"/>
      <c r="E134" s="6"/>
      <c r="F134" s="64">
        <f>-F24</f>
        <v>-1325500</v>
      </c>
      <c r="G134" s="67"/>
      <c r="H134" s="6"/>
      <c r="I134" s="6"/>
    </row>
    <row r="135" spans="2:9" x14ac:dyDescent="0.25">
      <c r="B135" s="5"/>
      <c r="C135" s="6"/>
      <c r="D135" s="6"/>
      <c r="E135" s="6"/>
      <c r="F135" s="64"/>
      <c r="G135" s="68">
        <f>+F134</f>
        <v>-1325500</v>
      </c>
      <c r="H135" s="6"/>
      <c r="I135" s="6"/>
    </row>
    <row r="136" spans="2:9" x14ac:dyDescent="0.25">
      <c r="B136" s="5"/>
      <c r="C136" s="6"/>
      <c r="D136" s="6"/>
      <c r="E136" s="6"/>
      <c r="F136" s="6"/>
      <c r="G136" s="7"/>
      <c r="H136" s="6"/>
      <c r="I136" s="6"/>
    </row>
    <row r="137" spans="2:9" x14ac:dyDescent="0.25">
      <c r="B137" s="5" t="s">
        <v>267</v>
      </c>
      <c r="C137" s="6"/>
      <c r="D137" s="6"/>
      <c r="E137" s="6"/>
      <c r="F137" s="64"/>
      <c r="G137" s="67">
        <f>+H88</f>
        <v>433248034</v>
      </c>
      <c r="H137" s="6"/>
      <c r="I137" s="6"/>
    </row>
    <row r="138" spans="2:9" x14ac:dyDescent="0.25">
      <c r="B138" s="71" t="s">
        <v>266</v>
      </c>
      <c r="C138" s="70"/>
      <c r="D138" s="70"/>
      <c r="E138" s="70"/>
      <c r="F138" s="70"/>
      <c r="G138" s="72">
        <f>SUM(G115:G137)</f>
        <v>1145354403</v>
      </c>
      <c r="H138" s="1"/>
      <c r="I138" s="1"/>
    </row>
  </sheetData>
  <mergeCells count="13">
    <mergeCell ref="B113:G113"/>
    <mergeCell ref="A6:I6"/>
    <mergeCell ref="B1:D1"/>
    <mergeCell ref="B2:D2"/>
    <mergeCell ref="B3:D3"/>
    <mergeCell ref="B4:D4"/>
    <mergeCell ref="B5:D5"/>
    <mergeCell ref="A7:I7"/>
    <mergeCell ref="A8:A9"/>
    <mergeCell ref="B8:C8"/>
    <mergeCell ref="D8:E8"/>
    <mergeCell ref="F8:G8"/>
    <mergeCell ref="H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X146"/>
  <sheetViews>
    <sheetView zoomScale="80" zoomScaleNormal="80" workbookViewId="0">
      <selection activeCell="C60" sqref="C60"/>
    </sheetView>
  </sheetViews>
  <sheetFormatPr baseColWidth="10" defaultRowHeight="13.5" x14ac:dyDescent="0.25"/>
  <cols>
    <col min="1" max="1" width="45.7109375" style="26" bestFit="1" customWidth="1"/>
    <col min="2" max="2" width="12" style="26" bestFit="1" customWidth="1"/>
    <col min="3" max="3" width="22.140625" style="26" customWidth="1"/>
    <col min="4" max="4" width="11.85546875" style="26" customWidth="1"/>
    <col min="5" max="5" width="28.7109375" style="26" customWidth="1"/>
    <col min="6" max="6" width="11.5703125" style="26" customWidth="1"/>
    <col min="7" max="7" width="14.28515625" style="35" bestFit="1" customWidth="1"/>
    <col min="8" max="8" width="11.5703125" style="26" customWidth="1"/>
    <col min="9" max="9" width="11.42578125" style="26"/>
    <col min="10" max="10" width="45.7109375" style="26" bestFit="1" customWidth="1"/>
    <col min="11" max="11" width="12" style="26" bestFit="1" customWidth="1"/>
    <col min="12" max="12" width="24.42578125" style="26" customWidth="1"/>
    <col min="13" max="13" width="11.7109375" style="26" bestFit="1" customWidth="1"/>
    <col min="14" max="14" width="31.140625" style="26" customWidth="1"/>
    <col min="15" max="15" width="11.42578125" style="26"/>
    <col min="16" max="16" width="14.28515625" style="35" bestFit="1" customWidth="1"/>
    <col min="17" max="17" width="12.7109375" style="26" bestFit="1" customWidth="1"/>
    <col min="18" max="18" width="45.7109375" style="26" bestFit="1" customWidth="1"/>
    <col min="19" max="19" width="12" style="26" bestFit="1" customWidth="1"/>
    <col min="20" max="20" width="21.7109375" style="26" customWidth="1"/>
    <col min="21" max="21" width="11.7109375" style="26" bestFit="1" customWidth="1"/>
    <col min="22" max="22" width="35.28515625" style="26" customWidth="1"/>
    <col min="23" max="23" width="11.42578125" style="26"/>
    <col min="24" max="24" width="14.28515625" style="35" customWidth="1"/>
    <col min="25" max="16384" width="11.42578125" style="26"/>
  </cols>
  <sheetData>
    <row r="3" spans="1:24" x14ac:dyDescent="0.25">
      <c r="A3" s="93" t="s">
        <v>274</v>
      </c>
      <c r="B3" s="93"/>
      <c r="C3" s="93"/>
      <c r="D3" s="25"/>
      <c r="E3" s="25"/>
      <c r="F3" s="25"/>
      <c r="G3" s="41"/>
      <c r="H3" s="25"/>
      <c r="J3" s="93" t="s">
        <v>275</v>
      </c>
      <c r="K3" s="93"/>
      <c r="L3" s="93"/>
      <c r="R3" s="89" t="s">
        <v>282</v>
      </c>
      <c r="S3" s="89"/>
      <c r="T3" s="89"/>
    </row>
    <row r="4" spans="1:24" ht="27" x14ac:dyDescent="0.25">
      <c r="A4" s="27" t="s">
        <v>112</v>
      </c>
      <c r="B4" s="28">
        <v>101</v>
      </c>
      <c r="C4" s="27">
        <v>918587</v>
      </c>
      <c r="D4" s="29"/>
      <c r="E4" s="29"/>
      <c r="F4" s="29"/>
      <c r="G4" s="42"/>
      <c r="H4" s="29"/>
      <c r="J4" s="27" t="s">
        <v>112</v>
      </c>
      <c r="K4" s="28">
        <v>101</v>
      </c>
      <c r="L4" s="27">
        <v>918587</v>
      </c>
      <c r="R4" s="38" t="s">
        <v>112</v>
      </c>
      <c r="S4" s="37">
        <v>101</v>
      </c>
      <c r="T4" s="38">
        <v>963655</v>
      </c>
    </row>
    <row r="5" spans="1:24" x14ac:dyDescent="0.25">
      <c r="A5" s="27" t="s">
        <v>113</v>
      </c>
      <c r="B5" s="28">
        <v>784</v>
      </c>
      <c r="C5" s="27">
        <v>277596679</v>
      </c>
      <c r="D5" s="29"/>
      <c r="E5" s="29"/>
      <c r="F5" s="29"/>
      <c r="G5" s="42"/>
      <c r="H5" s="29"/>
      <c r="J5" s="27" t="s">
        <v>113</v>
      </c>
      <c r="K5" s="28">
        <v>784</v>
      </c>
      <c r="L5" s="27">
        <v>189274321</v>
      </c>
      <c r="R5" s="38" t="s">
        <v>113</v>
      </c>
      <c r="S5" s="37">
        <v>784</v>
      </c>
      <c r="T5" s="38">
        <v>139398696</v>
      </c>
    </row>
    <row r="6" spans="1:24" ht="27" x14ac:dyDescent="0.25">
      <c r="A6" s="27" t="s">
        <v>114</v>
      </c>
      <c r="B6" s="28">
        <v>783</v>
      </c>
      <c r="C6" s="27" t="s">
        <v>115</v>
      </c>
      <c r="D6" s="29"/>
      <c r="E6" s="30" t="s">
        <v>271</v>
      </c>
      <c r="F6" s="29"/>
      <c r="G6" s="42"/>
      <c r="H6" s="29"/>
      <c r="J6" s="27" t="s">
        <v>114</v>
      </c>
      <c r="K6" s="28">
        <v>783</v>
      </c>
      <c r="L6" s="27" t="s">
        <v>115</v>
      </c>
      <c r="N6" s="30" t="s">
        <v>271</v>
      </c>
      <c r="O6" s="29"/>
      <c r="P6" s="42"/>
      <c r="R6" s="38" t="s">
        <v>114</v>
      </c>
      <c r="S6" s="37">
        <v>783</v>
      </c>
      <c r="T6" s="38" t="s">
        <v>115</v>
      </c>
      <c r="V6" s="30" t="s">
        <v>271</v>
      </c>
      <c r="W6" s="29"/>
      <c r="X6" s="42"/>
    </row>
    <row r="7" spans="1:24" x14ac:dyDescent="0.25">
      <c r="A7" s="27" t="s">
        <v>116</v>
      </c>
      <c r="B7" s="28">
        <v>977</v>
      </c>
      <c r="C7" s="27">
        <v>165668374</v>
      </c>
      <c r="D7" s="29"/>
      <c r="E7" s="29" t="s">
        <v>262</v>
      </c>
      <c r="F7" s="29"/>
      <c r="G7" s="43">
        <f>+C116</f>
        <v>513142945</v>
      </c>
      <c r="H7" s="29"/>
      <c r="J7" s="27" t="s">
        <v>116</v>
      </c>
      <c r="K7" s="28">
        <v>977</v>
      </c>
      <c r="L7" s="27" t="s">
        <v>115</v>
      </c>
      <c r="N7" s="29" t="s">
        <v>250</v>
      </c>
      <c r="O7" s="29"/>
      <c r="P7" s="43">
        <f>+L117</f>
        <v>399211143</v>
      </c>
      <c r="R7" s="38" t="s">
        <v>117</v>
      </c>
      <c r="S7" s="37">
        <v>129</v>
      </c>
      <c r="T7" s="38" t="s">
        <v>115</v>
      </c>
      <c r="V7" s="29" t="s">
        <v>284</v>
      </c>
      <c r="W7" s="29"/>
      <c r="X7" s="43">
        <f>+T117</f>
        <v>374228368</v>
      </c>
    </row>
    <row r="8" spans="1:24" x14ac:dyDescent="0.25">
      <c r="A8" s="27" t="s">
        <v>117</v>
      </c>
      <c r="B8" s="28">
        <v>129</v>
      </c>
      <c r="C8" s="27" t="s">
        <v>115</v>
      </c>
      <c r="D8" s="29"/>
      <c r="E8" s="40" t="s">
        <v>269</v>
      </c>
      <c r="F8" s="29"/>
      <c r="G8" s="43">
        <f>+C46</f>
        <v>570063202</v>
      </c>
      <c r="H8" s="29"/>
      <c r="J8" s="27" t="s">
        <v>117</v>
      </c>
      <c r="K8" s="28">
        <v>129</v>
      </c>
      <c r="L8" s="27" t="s">
        <v>115</v>
      </c>
      <c r="N8" s="29" t="s">
        <v>272</v>
      </c>
      <c r="O8" s="29"/>
      <c r="P8" s="43">
        <f>+L46</f>
        <v>329653365</v>
      </c>
      <c r="R8" s="38" t="s">
        <v>118</v>
      </c>
      <c r="S8" s="37">
        <v>647</v>
      </c>
      <c r="T8" s="38">
        <v>104420214</v>
      </c>
      <c r="V8" s="29" t="s">
        <v>285</v>
      </c>
      <c r="W8" s="29"/>
      <c r="X8" s="43">
        <f>+T45</f>
        <v>210157615</v>
      </c>
    </row>
    <row r="9" spans="1:24" x14ac:dyDescent="0.25">
      <c r="A9" s="27" t="s">
        <v>118</v>
      </c>
      <c r="B9" s="28">
        <v>647</v>
      </c>
      <c r="C9" s="27">
        <v>151616224</v>
      </c>
      <c r="D9" s="29"/>
      <c r="E9" s="29" t="s">
        <v>270</v>
      </c>
      <c r="F9" s="29"/>
      <c r="G9" s="43">
        <f>-C60</f>
        <v>-465289259</v>
      </c>
      <c r="H9" s="29"/>
      <c r="J9" s="27" t="s">
        <v>118</v>
      </c>
      <c r="K9" s="28">
        <v>647</v>
      </c>
      <c r="L9" s="27">
        <v>190028512</v>
      </c>
      <c r="N9" s="29" t="s">
        <v>273</v>
      </c>
      <c r="O9" s="29"/>
      <c r="P9" s="43">
        <f>-L60</f>
        <v>-179311470</v>
      </c>
      <c r="R9" s="38" t="s">
        <v>119</v>
      </c>
      <c r="S9" s="37">
        <v>940</v>
      </c>
      <c r="T9" s="38">
        <v>94</v>
      </c>
      <c r="V9" s="29" t="s">
        <v>286</v>
      </c>
      <c r="W9" s="29"/>
      <c r="X9" s="43">
        <f>-T61</f>
        <v>-160275713</v>
      </c>
    </row>
    <row r="10" spans="1:24" ht="14.25" thickBot="1" x14ac:dyDescent="0.3">
      <c r="A10" s="27" t="s">
        <v>119</v>
      </c>
      <c r="B10" s="28">
        <v>940</v>
      </c>
      <c r="C10" s="27">
        <v>144</v>
      </c>
      <c r="D10" s="29"/>
      <c r="E10" s="29"/>
      <c r="F10" s="29"/>
      <c r="G10" s="44">
        <f>SUM(G7:G9)</f>
        <v>617916888</v>
      </c>
      <c r="H10" s="29"/>
      <c r="J10" s="27" t="s">
        <v>119</v>
      </c>
      <c r="K10" s="28">
        <v>940</v>
      </c>
      <c r="L10" s="27">
        <v>130</v>
      </c>
      <c r="N10" s="29"/>
      <c r="O10" s="29"/>
      <c r="R10" s="38" t="s">
        <v>120</v>
      </c>
      <c r="S10" s="37">
        <v>648</v>
      </c>
      <c r="T10" s="38" t="s">
        <v>115</v>
      </c>
      <c r="V10" s="26" t="s">
        <v>241</v>
      </c>
      <c r="W10" s="29"/>
      <c r="X10" s="35">
        <f>-T49</f>
        <v>-46230144</v>
      </c>
    </row>
    <row r="11" spans="1:24" ht="15" thickTop="1" thickBot="1" x14ac:dyDescent="0.3">
      <c r="A11" s="27" t="s">
        <v>120</v>
      </c>
      <c r="B11" s="28">
        <v>648</v>
      </c>
      <c r="C11" s="27" t="s">
        <v>115</v>
      </c>
      <c r="D11" s="29"/>
      <c r="E11" s="29"/>
      <c r="F11" s="29"/>
      <c r="G11" s="42"/>
      <c r="H11" s="29"/>
      <c r="J11" s="27" t="s">
        <v>120</v>
      </c>
      <c r="K11" s="28">
        <v>648</v>
      </c>
      <c r="L11" s="27" t="s">
        <v>115</v>
      </c>
      <c r="N11" s="29"/>
      <c r="O11" s="29"/>
      <c r="P11" s="44">
        <f>SUM(P7:P9)</f>
        <v>549553038</v>
      </c>
      <c r="R11" s="38" t="s">
        <v>122</v>
      </c>
      <c r="S11" s="37">
        <v>815</v>
      </c>
      <c r="T11" s="38" t="s">
        <v>115</v>
      </c>
      <c r="V11" s="29"/>
      <c r="W11" s="29"/>
      <c r="X11" s="44">
        <f>SUM(X7:X10)</f>
        <v>377880126</v>
      </c>
    </row>
    <row r="12" spans="1:24" ht="41.25" thickTop="1" x14ac:dyDescent="0.25">
      <c r="A12" s="27" t="s">
        <v>121</v>
      </c>
      <c r="B12" s="28">
        <v>978</v>
      </c>
      <c r="C12" s="27" t="s">
        <v>115</v>
      </c>
      <c r="D12" s="29"/>
      <c r="E12" s="29"/>
      <c r="F12" s="29"/>
      <c r="G12" s="42"/>
      <c r="H12" s="29"/>
      <c r="J12" s="27" t="s">
        <v>180</v>
      </c>
      <c r="K12" s="28">
        <v>978</v>
      </c>
      <c r="L12" s="27" t="s">
        <v>115</v>
      </c>
      <c r="N12" s="29"/>
      <c r="O12" s="29"/>
      <c r="P12" s="42"/>
      <c r="R12" s="38" t="s">
        <v>123</v>
      </c>
      <c r="S12" s="37">
        <v>741</v>
      </c>
      <c r="T12" s="38" t="s">
        <v>115</v>
      </c>
      <c r="V12" s="29"/>
      <c r="W12" s="29"/>
      <c r="X12" s="42"/>
    </row>
    <row r="13" spans="1:24" x14ac:dyDescent="0.25">
      <c r="A13" s="27" t="s">
        <v>122</v>
      </c>
      <c r="B13" s="28">
        <v>815</v>
      </c>
      <c r="C13" s="27" t="s">
        <v>115</v>
      </c>
      <c r="D13" s="29"/>
      <c r="E13" s="30" t="s">
        <v>268</v>
      </c>
      <c r="F13" s="29"/>
      <c r="G13" s="42"/>
      <c r="H13" s="29"/>
      <c r="J13" s="27" t="s">
        <v>122</v>
      </c>
      <c r="K13" s="28">
        <v>815</v>
      </c>
      <c r="L13" s="27" t="s">
        <v>115</v>
      </c>
      <c r="N13" s="30" t="s">
        <v>268</v>
      </c>
      <c r="O13" s="29"/>
      <c r="P13" s="42"/>
      <c r="R13" s="38" t="s">
        <v>124</v>
      </c>
      <c r="S13" s="37">
        <v>122</v>
      </c>
      <c r="T13" s="38">
        <v>1273084683</v>
      </c>
      <c r="V13" s="30" t="s">
        <v>268</v>
      </c>
      <c r="W13" s="29"/>
      <c r="X13" s="42"/>
    </row>
    <row r="14" spans="1:24" x14ac:dyDescent="0.25">
      <c r="A14" s="27" t="s">
        <v>123</v>
      </c>
      <c r="B14" s="28">
        <v>741</v>
      </c>
      <c r="C14" s="27" t="s">
        <v>115</v>
      </c>
      <c r="D14" s="29"/>
      <c r="E14" s="26" t="s">
        <v>261</v>
      </c>
      <c r="G14" s="45">
        <f>+C26</f>
        <v>8000000</v>
      </c>
      <c r="H14" s="29"/>
      <c r="J14" s="27" t="s">
        <v>123</v>
      </c>
      <c r="K14" s="28">
        <v>741</v>
      </c>
      <c r="L14" s="27" t="s">
        <v>115</v>
      </c>
      <c r="N14" s="26" t="s">
        <v>182</v>
      </c>
      <c r="P14" s="45">
        <f>+L23</f>
        <v>8000000</v>
      </c>
      <c r="Q14" s="31"/>
      <c r="R14" s="38" t="s">
        <v>126</v>
      </c>
      <c r="S14" s="37">
        <v>123</v>
      </c>
      <c r="T14" s="38">
        <v>1109157212</v>
      </c>
      <c r="V14" s="26" t="s">
        <v>287</v>
      </c>
      <c r="X14" s="45">
        <f>+T21</f>
        <v>8000000</v>
      </c>
    </row>
    <row r="15" spans="1:24" x14ac:dyDescent="0.25">
      <c r="A15" s="27" t="s">
        <v>124</v>
      </c>
      <c r="B15" s="28">
        <v>122</v>
      </c>
      <c r="C15" s="27">
        <v>1666156921</v>
      </c>
      <c r="D15" s="29"/>
      <c r="E15" s="26" t="s">
        <v>262</v>
      </c>
      <c r="G15" s="45">
        <f>+C116</f>
        <v>513142945</v>
      </c>
      <c r="H15" s="29"/>
      <c r="J15" s="27" t="s">
        <v>124</v>
      </c>
      <c r="K15" s="28">
        <v>122</v>
      </c>
      <c r="L15" s="27">
        <v>1725955268</v>
      </c>
      <c r="N15" s="26" t="s">
        <v>250</v>
      </c>
      <c r="P15" s="45">
        <f>+L117</f>
        <v>399211143</v>
      </c>
      <c r="Q15" s="31"/>
      <c r="R15" s="38" t="s">
        <v>127</v>
      </c>
      <c r="S15" s="37">
        <v>102</v>
      </c>
      <c r="T15" s="38">
        <v>771814279</v>
      </c>
      <c r="V15" s="26" t="s">
        <v>284</v>
      </c>
      <c r="X15" s="45">
        <f>+T62</f>
        <v>399211143</v>
      </c>
    </row>
    <row r="16" spans="1:24" x14ac:dyDescent="0.25">
      <c r="A16" s="27" t="s">
        <v>125</v>
      </c>
      <c r="B16" s="28">
        <v>1020</v>
      </c>
      <c r="C16" s="27" t="s">
        <v>115</v>
      </c>
      <c r="D16" s="29"/>
      <c r="E16" s="26" t="s">
        <v>239</v>
      </c>
      <c r="G16" s="45">
        <f>+C46</f>
        <v>570063202</v>
      </c>
      <c r="H16" s="29"/>
      <c r="J16" s="27" t="s">
        <v>126</v>
      </c>
      <c r="K16" s="28">
        <v>123</v>
      </c>
      <c r="L16" s="27">
        <v>1448281231</v>
      </c>
      <c r="N16" s="26" t="s">
        <v>239</v>
      </c>
      <c r="P16" s="45">
        <f>+L46</f>
        <v>329653365</v>
      </c>
      <c r="Q16" s="31"/>
      <c r="R16" s="38" t="s">
        <v>128</v>
      </c>
      <c r="S16" s="37">
        <v>645</v>
      </c>
      <c r="T16" s="50">
        <v>489239608</v>
      </c>
      <c r="V16" s="26" t="s">
        <v>239</v>
      </c>
      <c r="X16" s="45">
        <f>+T45</f>
        <v>210157615</v>
      </c>
    </row>
    <row r="17" spans="1:24" x14ac:dyDescent="0.25">
      <c r="A17" s="27" t="s">
        <v>126</v>
      </c>
      <c r="B17" s="28">
        <v>123</v>
      </c>
      <c r="C17" s="27">
        <v>1232908887</v>
      </c>
      <c r="D17" s="29"/>
      <c r="E17" s="26" t="s">
        <v>240</v>
      </c>
      <c r="G17" s="45">
        <f>-C60</f>
        <v>-465289259</v>
      </c>
      <c r="H17" s="29"/>
      <c r="J17" s="27" t="s">
        <v>127</v>
      </c>
      <c r="K17" s="28">
        <v>102</v>
      </c>
      <c r="L17" s="27">
        <v>914968601</v>
      </c>
      <c r="N17" s="26" t="s">
        <v>240</v>
      </c>
      <c r="P17" s="45">
        <f>-L60</f>
        <v>-179311470</v>
      </c>
      <c r="Q17" s="31"/>
      <c r="R17" s="38" t="s">
        <v>130</v>
      </c>
      <c r="S17" s="37">
        <v>893</v>
      </c>
      <c r="T17" s="38" t="s">
        <v>115</v>
      </c>
      <c r="V17" s="26" t="s">
        <v>240</v>
      </c>
      <c r="X17" s="45">
        <f>-T61</f>
        <v>-160275713</v>
      </c>
    </row>
    <row r="18" spans="1:24" x14ac:dyDescent="0.25">
      <c r="A18" s="27" t="s">
        <v>127</v>
      </c>
      <c r="B18" s="28">
        <v>102</v>
      </c>
      <c r="C18" s="27">
        <v>1666156921</v>
      </c>
      <c r="D18" s="29"/>
      <c r="E18" s="26" t="s">
        <v>241</v>
      </c>
      <c r="G18" s="45">
        <v>0</v>
      </c>
      <c r="H18" s="29"/>
      <c r="J18" s="27" t="s">
        <v>128</v>
      </c>
      <c r="K18" s="28">
        <v>645</v>
      </c>
      <c r="L18" s="27">
        <v>623946575</v>
      </c>
      <c r="N18" s="26" t="s">
        <v>241</v>
      </c>
      <c r="P18" s="45">
        <f>-L50</f>
        <v>-51979328</v>
      </c>
      <c r="Q18" s="31"/>
      <c r="R18" s="38" t="s">
        <v>131</v>
      </c>
      <c r="S18" s="37">
        <v>894</v>
      </c>
      <c r="T18" s="38" t="s">
        <v>115</v>
      </c>
      <c r="V18" s="26" t="s">
        <v>241</v>
      </c>
      <c r="X18" s="45">
        <f>-T49</f>
        <v>-46230144</v>
      </c>
    </row>
    <row r="19" spans="1:24" ht="14.25" thickBot="1" x14ac:dyDescent="0.3">
      <c r="A19" s="27" t="s">
        <v>128</v>
      </c>
      <c r="B19" s="28">
        <v>645</v>
      </c>
      <c r="C19" s="27">
        <v>1013498641</v>
      </c>
      <c r="D19" s="29"/>
      <c r="G19" s="46">
        <f>SUM(G14:G18)</f>
        <v>625916888</v>
      </c>
      <c r="H19" s="29"/>
      <c r="J19" s="27" t="s">
        <v>130</v>
      </c>
      <c r="K19" s="28">
        <v>893</v>
      </c>
      <c r="L19" s="27" t="s">
        <v>115</v>
      </c>
      <c r="P19" s="46">
        <f>SUM(P14:P18)</f>
        <v>505573710</v>
      </c>
      <c r="Q19" s="32"/>
      <c r="R19" s="38" t="s">
        <v>132</v>
      </c>
      <c r="S19" s="37">
        <v>646</v>
      </c>
      <c r="T19" s="38" t="s">
        <v>115</v>
      </c>
      <c r="X19" s="46">
        <f>SUM(X14:X18)</f>
        <v>410862901</v>
      </c>
    </row>
    <row r="20" spans="1:24" ht="27.75" thickTop="1" x14ac:dyDescent="0.25">
      <c r="A20" s="27" t="s">
        <v>129</v>
      </c>
      <c r="B20" s="28">
        <v>1023</v>
      </c>
      <c r="C20" s="27" t="s">
        <v>115</v>
      </c>
      <c r="D20" s="29"/>
      <c r="E20" s="29"/>
      <c r="F20" s="29"/>
      <c r="G20" s="42"/>
      <c r="H20" s="29"/>
      <c r="J20" s="27" t="s">
        <v>131</v>
      </c>
      <c r="K20" s="28">
        <v>894</v>
      </c>
      <c r="L20" s="27" t="s">
        <v>115</v>
      </c>
      <c r="R20" s="38" t="s">
        <v>134</v>
      </c>
      <c r="S20" s="37">
        <v>843</v>
      </c>
      <c r="T20" s="38">
        <v>489239608</v>
      </c>
    </row>
    <row r="21" spans="1:24" x14ac:dyDescent="0.25">
      <c r="A21" s="27" t="s">
        <v>130</v>
      </c>
      <c r="B21" s="28">
        <v>893</v>
      </c>
      <c r="C21" s="27" t="s">
        <v>115</v>
      </c>
      <c r="D21" s="29"/>
      <c r="E21" s="29"/>
      <c r="F21" s="29"/>
      <c r="G21" s="42"/>
      <c r="H21" s="29"/>
      <c r="J21" s="27" t="s">
        <v>132</v>
      </c>
      <c r="K21" s="28">
        <v>646</v>
      </c>
      <c r="L21" s="27" t="s">
        <v>115</v>
      </c>
      <c r="Q21" s="31"/>
      <c r="R21" s="38" t="s">
        <v>135</v>
      </c>
      <c r="S21" s="37">
        <v>844</v>
      </c>
      <c r="T21" s="38">
        <v>8000000</v>
      </c>
    </row>
    <row r="22" spans="1:24" x14ac:dyDescent="0.25">
      <c r="A22" s="27" t="s">
        <v>131</v>
      </c>
      <c r="B22" s="28">
        <v>894</v>
      </c>
      <c r="C22" s="27" t="s">
        <v>115</v>
      </c>
      <c r="D22" s="29"/>
      <c r="E22" s="30" t="s">
        <v>288</v>
      </c>
      <c r="F22" s="29"/>
      <c r="G22" s="42"/>
      <c r="H22" s="29"/>
      <c r="J22" s="27" t="s">
        <v>134</v>
      </c>
      <c r="K22" s="28">
        <v>843</v>
      </c>
      <c r="L22" s="27">
        <v>623946575</v>
      </c>
      <c r="R22" s="89" t="s">
        <v>139</v>
      </c>
      <c r="S22" s="89"/>
      <c r="T22" s="89"/>
    </row>
    <row r="23" spans="1:24" x14ac:dyDescent="0.25">
      <c r="A23" s="27" t="s">
        <v>132</v>
      </c>
      <c r="B23" s="28">
        <v>646</v>
      </c>
      <c r="C23" s="27" t="s">
        <v>115</v>
      </c>
      <c r="D23" s="29"/>
      <c r="E23" s="29"/>
      <c r="F23" s="29"/>
      <c r="G23" s="42"/>
      <c r="H23" s="29"/>
      <c r="J23" s="27" t="s">
        <v>135</v>
      </c>
      <c r="K23" s="28">
        <v>844</v>
      </c>
      <c r="L23" s="27">
        <v>8000000</v>
      </c>
      <c r="R23" s="38" t="s">
        <v>279</v>
      </c>
      <c r="S23" s="37">
        <v>785</v>
      </c>
      <c r="T23" s="38">
        <v>12855768</v>
      </c>
    </row>
    <row r="24" spans="1:24" ht="40.5" x14ac:dyDescent="0.25">
      <c r="A24" s="27" t="s">
        <v>133</v>
      </c>
      <c r="B24" s="28">
        <v>1021</v>
      </c>
      <c r="C24" s="27" t="s">
        <v>115</v>
      </c>
      <c r="D24" s="29"/>
      <c r="E24" s="29"/>
      <c r="F24" s="29"/>
      <c r="G24" s="42"/>
      <c r="H24" s="29"/>
      <c r="J24" s="27" t="s">
        <v>136</v>
      </c>
      <c r="K24" s="28">
        <v>1003</v>
      </c>
      <c r="L24" s="27" t="s">
        <v>115</v>
      </c>
      <c r="R24" s="38" t="s">
        <v>141</v>
      </c>
      <c r="S24" s="37">
        <v>950</v>
      </c>
      <c r="T24" s="38" t="s">
        <v>115</v>
      </c>
    </row>
    <row r="25" spans="1:24" ht="27" x14ac:dyDescent="0.25">
      <c r="A25" s="27" t="s">
        <v>134</v>
      </c>
      <c r="B25" s="28">
        <v>843</v>
      </c>
      <c r="C25" s="27">
        <v>1013498641</v>
      </c>
      <c r="D25" s="29"/>
      <c r="E25" s="29" t="s">
        <v>289</v>
      </c>
      <c r="F25" s="29"/>
      <c r="G25" s="42">
        <f>+'BCE 2016'!G138</f>
        <v>1145354403</v>
      </c>
      <c r="H25" s="29"/>
      <c r="J25" s="27" t="s">
        <v>137</v>
      </c>
      <c r="K25" s="28">
        <v>1004</v>
      </c>
      <c r="L25" s="27" t="s">
        <v>115</v>
      </c>
      <c r="R25" s="38" t="s">
        <v>142</v>
      </c>
      <c r="S25" s="37">
        <v>938</v>
      </c>
      <c r="T25" s="38" t="s">
        <v>115</v>
      </c>
    </row>
    <row r="26" spans="1:24" ht="27.75" thickBot="1" x14ac:dyDescent="0.3">
      <c r="A26" s="27" t="s">
        <v>135</v>
      </c>
      <c r="B26" s="28">
        <v>844</v>
      </c>
      <c r="C26" s="27">
        <v>8000000</v>
      </c>
      <c r="D26" s="29"/>
      <c r="E26" s="29" t="s">
        <v>290</v>
      </c>
      <c r="F26" s="29"/>
      <c r="G26" s="42">
        <f>+G19</f>
        <v>625916888</v>
      </c>
      <c r="H26" s="29"/>
      <c r="J26" s="27" t="s">
        <v>138</v>
      </c>
      <c r="K26" s="28">
        <v>1005</v>
      </c>
      <c r="L26" s="27" t="s">
        <v>115</v>
      </c>
      <c r="R26" s="38" t="s">
        <v>280</v>
      </c>
      <c r="S26" s="37">
        <v>942</v>
      </c>
      <c r="T26" s="38" t="s">
        <v>115</v>
      </c>
    </row>
    <row r="27" spans="1:24" ht="27.75" thickBot="1" x14ac:dyDescent="0.3">
      <c r="A27" s="27" t="s">
        <v>136</v>
      </c>
      <c r="B27" s="28">
        <v>1003</v>
      </c>
      <c r="C27" s="27" t="s">
        <v>115</v>
      </c>
      <c r="D27" s="29"/>
      <c r="E27" s="51" t="s">
        <v>291</v>
      </c>
      <c r="F27" s="52"/>
      <c r="G27" s="53">
        <f>+G26-G25</f>
        <v>-519437515</v>
      </c>
      <c r="H27" s="29"/>
      <c r="J27" s="93" t="s">
        <v>139</v>
      </c>
      <c r="K27" s="93"/>
      <c r="L27" s="93"/>
      <c r="R27" s="38" t="s">
        <v>281</v>
      </c>
      <c r="S27" s="37">
        <v>949</v>
      </c>
      <c r="T27" s="38" t="s">
        <v>115</v>
      </c>
    </row>
    <row r="28" spans="1:24" ht="27" x14ac:dyDescent="0.25">
      <c r="A28" s="27" t="s">
        <v>137</v>
      </c>
      <c r="B28" s="28">
        <v>1004</v>
      </c>
      <c r="C28" s="27" t="s">
        <v>115</v>
      </c>
      <c r="D28" s="29"/>
      <c r="E28" s="29"/>
      <c r="F28" s="29"/>
      <c r="G28" s="42"/>
      <c r="H28" s="29"/>
      <c r="J28" s="27" t="s">
        <v>140</v>
      </c>
      <c r="K28" s="28">
        <v>785</v>
      </c>
      <c r="L28" s="27">
        <v>23511397</v>
      </c>
    </row>
    <row r="29" spans="1:24" ht="40.5" x14ac:dyDescent="0.25">
      <c r="A29" s="27" t="s">
        <v>138</v>
      </c>
      <c r="B29" s="28">
        <v>1005</v>
      </c>
      <c r="C29" s="27" t="s">
        <v>115</v>
      </c>
      <c r="D29" s="29"/>
      <c r="E29" s="29"/>
      <c r="F29" s="29"/>
      <c r="G29" s="42"/>
      <c r="H29" s="29"/>
      <c r="J29" s="27" t="s">
        <v>141</v>
      </c>
      <c r="K29" s="28">
        <v>950</v>
      </c>
      <c r="L29" s="27" t="s">
        <v>115</v>
      </c>
    </row>
    <row r="30" spans="1:24" x14ac:dyDescent="0.25">
      <c r="A30" s="93" t="s">
        <v>139</v>
      </c>
      <c r="B30" s="93"/>
      <c r="C30" s="93"/>
      <c r="D30" s="25"/>
      <c r="E30" s="25"/>
      <c r="F30" s="25"/>
      <c r="G30" s="41"/>
      <c r="H30" s="25"/>
      <c r="J30" s="27" t="s">
        <v>142</v>
      </c>
      <c r="K30" s="28">
        <v>938</v>
      </c>
      <c r="L30" s="27" t="s">
        <v>115</v>
      </c>
    </row>
    <row r="31" spans="1:24" ht="27" x14ac:dyDescent="0.25">
      <c r="A31" s="27" t="s">
        <v>140</v>
      </c>
      <c r="B31" s="28">
        <v>785</v>
      </c>
      <c r="C31" s="27">
        <v>31412040</v>
      </c>
      <c r="D31" s="29"/>
      <c r="E31" s="29"/>
      <c r="F31" s="29"/>
      <c r="G31" s="42"/>
      <c r="H31" s="29"/>
      <c r="J31" s="27" t="s">
        <v>143</v>
      </c>
      <c r="K31" s="28">
        <v>942</v>
      </c>
      <c r="L31" s="27" t="s">
        <v>115</v>
      </c>
    </row>
    <row r="32" spans="1:24" ht="40.5" x14ac:dyDescent="0.25">
      <c r="A32" s="27" t="s">
        <v>141</v>
      </c>
      <c r="B32" s="28">
        <v>950</v>
      </c>
      <c r="C32" s="27" t="s">
        <v>115</v>
      </c>
      <c r="D32" s="29"/>
      <c r="E32" s="29"/>
      <c r="F32" s="29"/>
      <c r="G32" s="42"/>
      <c r="H32" s="29"/>
      <c r="J32" s="27" t="s">
        <v>181</v>
      </c>
      <c r="K32" s="28">
        <v>949</v>
      </c>
      <c r="L32" s="27" t="s">
        <v>115</v>
      </c>
    </row>
    <row r="33" spans="1:21" x14ac:dyDescent="0.25">
      <c r="A33" s="27" t="s">
        <v>142</v>
      </c>
      <c r="B33" s="28">
        <v>938</v>
      </c>
      <c r="C33" s="27" t="s">
        <v>115</v>
      </c>
      <c r="D33" s="29"/>
      <c r="E33" s="29"/>
      <c r="F33" s="29"/>
      <c r="G33" s="42"/>
      <c r="H33" s="29"/>
    </row>
    <row r="34" spans="1:21" ht="27" x14ac:dyDescent="0.25">
      <c r="A34" s="27" t="s">
        <v>143</v>
      </c>
      <c r="B34" s="28">
        <v>942</v>
      </c>
      <c r="C34" s="27" t="s">
        <v>115</v>
      </c>
      <c r="D34" s="29"/>
      <c r="E34" s="29"/>
      <c r="F34" s="29"/>
      <c r="G34" s="42"/>
      <c r="H34" s="29"/>
    </row>
    <row r="35" spans="1:21" ht="27" x14ac:dyDescent="0.25">
      <c r="A35" s="27" t="s">
        <v>144</v>
      </c>
      <c r="B35" s="28">
        <v>949</v>
      </c>
      <c r="C35" s="27" t="s">
        <v>115</v>
      </c>
      <c r="D35" s="29"/>
      <c r="E35" s="29"/>
      <c r="F35" s="29"/>
      <c r="G35" s="42"/>
      <c r="H35" s="29"/>
    </row>
    <row r="36" spans="1:21" x14ac:dyDescent="0.25">
      <c r="A36" s="33"/>
      <c r="B36" s="33"/>
      <c r="C36" s="33"/>
      <c r="D36" s="29"/>
      <c r="E36" s="29"/>
      <c r="F36" s="29"/>
      <c r="G36" s="42"/>
      <c r="H36" s="29"/>
    </row>
    <row r="39" spans="1:21" x14ac:dyDescent="0.25">
      <c r="A39" s="93" t="s">
        <v>276</v>
      </c>
      <c r="B39" s="93"/>
      <c r="C39" s="93"/>
      <c r="D39" s="93"/>
      <c r="J39" s="93" t="s">
        <v>277</v>
      </c>
      <c r="K39" s="93"/>
      <c r="L39" s="93"/>
      <c r="M39" s="93"/>
      <c r="R39" s="89" t="s">
        <v>278</v>
      </c>
      <c r="S39" s="89"/>
      <c r="T39" s="89"/>
      <c r="U39" s="89"/>
    </row>
    <row r="40" spans="1:21" x14ac:dyDescent="0.25">
      <c r="A40" s="27" t="s">
        <v>183</v>
      </c>
      <c r="B40" s="28">
        <v>224</v>
      </c>
      <c r="C40" s="27" t="s">
        <v>115</v>
      </c>
      <c r="D40" s="27" t="s">
        <v>115</v>
      </c>
      <c r="J40" s="27" t="s">
        <v>183</v>
      </c>
      <c r="K40" s="28">
        <v>224</v>
      </c>
      <c r="L40" s="27" t="s">
        <v>115</v>
      </c>
      <c r="M40" s="27" t="s">
        <v>115</v>
      </c>
      <c r="R40" s="38" t="s">
        <v>183</v>
      </c>
      <c r="S40" s="37">
        <v>224</v>
      </c>
      <c r="T40" s="38" t="s">
        <v>115</v>
      </c>
      <c r="U40" s="38" t="s">
        <v>115</v>
      </c>
    </row>
    <row r="41" spans="1:21" ht="27" x14ac:dyDescent="0.25">
      <c r="A41" s="27" t="s">
        <v>184</v>
      </c>
      <c r="B41" s="28">
        <v>774</v>
      </c>
      <c r="C41" s="27">
        <v>528024090</v>
      </c>
      <c r="D41" s="34" t="s">
        <v>7</v>
      </c>
      <c r="J41" s="27" t="s">
        <v>184</v>
      </c>
      <c r="K41" s="28">
        <v>774</v>
      </c>
      <c r="L41" s="27">
        <v>414780378</v>
      </c>
      <c r="M41" s="34" t="s">
        <v>7</v>
      </c>
      <c r="R41" s="38" t="s">
        <v>184</v>
      </c>
      <c r="S41" s="37">
        <v>774</v>
      </c>
      <c r="T41" s="38">
        <v>395559385</v>
      </c>
      <c r="U41" s="39" t="s">
        <v>7</v>
      </c>
    </row>
    <row r="42" spans="1:21" ht="27" x14ac:dyDescent="0.25">
      <c r="A42" s="27" t="s">
        <v>185</v>
      </c>
      <c r="B42" s="28">
        <v>931</v>
      </c>
      <c r="C42" s="27" t="s">
        <v>115</v>
      </c>
      <c r="D42" s="34" t="s">
        <v>7</v>
      </c>
      <c r="J42" s="27" t="s">
        <v>185</v>
      </c>
      <c r="K42" s="28">
        <v>931</v>
      </c>
      <c r="L42" s="27" t="s">
        <v>115</v>
      </c>
      <c r="M42" s="34" t="s">
        <v>7</v>
      </c>
      <c r="R42" s="38" t="s">
        <v>185</v>
      </c>
      <c r="S42" s="37">
        <v>931</v>
      </c>
      <c r="T42" s="38" t="s">
        <v>115</v>
      </c>
      <c r="U42" s="39" t="s">
        <v>7</v>
      </c>
    </row>
    <row r="43" spans="1:21" x14ac:dyDescent="0.25">
      <c r="A43" s="27" t="s">
        <v>186</v>
      </c>
      <c r="B43" s="28">
        <v>775</v>
      </c>
      <c r="C43" s="27">
        <v>50822876</v>
      </c>
      <c r="D43" s="34" t="s">
        <v>7</v>
      </c>
      <c r="J43" s="27" t="s">
        <v>186</v>
      </c>
      <c r="K43" s="28">
        <v>775</v>
      </c>
      <c r="L43" s="27">
        <v>49390550</v>
      </c>
      <c r="M43" s="34" t="s">
        <v>7</v>
      </c>
      <c r="R43" s="38" t="s">
        <v>186</v>
      </c>
      <c r="S43" s="37">
        <v>775</v>
      </c>
      <c r="T43" s="38">
        <v>47536622</v>
      </c>
      <c r="U43" s="39" t="s">
        <v>7</v>
      </c>
    </row>
    <row r="44" spans="1:21" x14ac:dyDescent="0.25">
      <c r="A44" s="27" t="s">
        <v>187</v>
      </c>
      <c r="B44" s="28">
        <v>979</v>
      </c>
      <c r="C44" s="27" t="s">
        <v>115</v>
      </c>
      <c r="D44" s="34" t="s">
        <v>7</v>
      </c>
      <c r="J44" s="27" t="s">
        <v>187</v>
      </c>
      <c r="K44" s="28">
        <v>979</v>
      </c>
      <c r="L44" s="27" t="s">
        <v>115</v>
      </c>
      <c r="M44" s="34" t="s">
        <v>7</v>
      </c>
      <c r="R44" s="38" t="s">
        <v>188</v>
      </c>
      <c r="S44" s="37">
        <v>284</v>
      </c>
      <c r="T44" s="38" t="s">
        <v>115</v>
      </c>
      <c r="U44" s="39" t="s">
        <v>189</v>
      </c>
    </row>
    <row r="45" spans="1:21" x14ac:dyDescent="0.25">
      <c r="A45" s="27" t="s">
        <v>188</v>
      </c>
      <c r="B45" s="28">
        <v>284</v>
      </c>
      <c r="C45" s="27" t="s">
        <v>115</v>
      </c>
      <c r="D45" s="34" t="s">
        <v>189</v>
      </c>
      <c r="J45" s="27" t="s">
        <v>188</v>
      </c>
      <c r="K45" s="28">
        <v>284</v>
      </c>
      <c r="L45" s="27" t="s">
        <v>115</v>
      </c>
      <c r="M45" s="34" t="s">
        <v>189</v>
      </c>
      <c r="R45" s="38" t="s">
        <v>190</v>
      </c>
      <c r="S45" s="37">
        <v>225</v>
      </c>
      <c r="T45" s="38">
        <v>210157615</v>
      </c>
      <c r="U45" s="39" t="s">
        <v>7</v>
      </c>
    </row>
    <row r="46" spans="1:21" ht="27" x14ac:dyDescent="0.25">
      <c r="A46" s="27" t="s">
        <v>190</v>
      </c>
      <c r="B46" s="28">
        <v>225</v>
      </c>
      <c r="C46" s="27">
        <v>570063202</v>
      </c>
      <c r="D46" s="34" t="s">
        <v>7</v>
      </c>
      <c r="J46" s="27" t="s">
        <v>190</v>
      </c>
      <c r="K46" s="28">
        <v>225</v>
      </c>
      <c r="L46" s="27">
        <v>329653365</v>
      </c>
      <c r="M46" s="34" t="s">
        <v>7</v>
      </c>
      <c r="R46" s="38" t="s">
        <v>191</v>
      </c>
      <c r="S46" s="37">
        <v>932</v>
      </c>
      <c r="T46" s="38" t="s">
        <v>115</v>
      </c>
      <c r="U46" s="39" t="s">
        <v>189</v>
      </c>
    </row>
    <row r="47" spans="1:21" ht="27" x14ac:dyDescent="0.25">
      <c r="A47" s="27" t="s">
        <v>191</v>
      </c>
      <c r="B47" s="28">
        <v>932</v>
      </c>
      <c r="C47" s="27" t="s">
        <v>115</v>
      </c>
      <c r="D47" s="34" t="s">
        <v>189</v>
      </c>
      <c r="J47" s="27" t="s">
        <v>191</v>
      </c>
      <c r="K47" s="28">
        <v>932</v>
      </c>
      <c r="L47" s="27" t="s">
        <v>115</v>
      </c>
      <c r="M47" s="34" t="s">
        <v>189</v>
      </c>
      <c r="R47" s="38" t="s">
        <v>192</v>
      </c>
      <c r="S47" s="37">
        <v>883</v>
      </c>
      <c r="T47" s="38" t="s">
        <v>115</v>
      </c>
      <c r="U47" s="39" t="s">
        <v>7</v>
      </c>
    </row>
    <row r="48" spans="1:21" ht="27" x14ac:dyDescent="0.25">
      <c r="A48" s="27" t="s">
        <v>192</v>
      </c>
      <c r="B48" s="28">
        <v>883</v>
      </c>
      <c r="C48" s="27" t="s">
        <v>115</v>
      </c>
      <c r="D48" s="34" t="s">
        <v>7</v>
      </c>
      <c r="J48" s="27" t="s">
        <v>192</v>
      </c>
      <c r="K48" s="28">
        <v>883</v>
      </c>
      <c r="L48" s="27" t="s">
        <v>115</v>
      </c>
      <c r="M48" s="34" t="s">
        <v>7</v>
      </c>
      <c r="R48" s="38" t="s">
        <v>193</v>
      </c>
      <c r="S48" s="37">
        <v>229</v>
      </c>
      <c r="T48" s="38" t="s">
        <v>115</v>
      </c>
      <c r="U48" s="39" t="s">
        <v>189</v>
      </c>
    </row>
    <row r="49" spans="1:21" ht="27" x14ac:dyDescent="0.25">
      <c r="A49" s="27" t="s">
        <v>193</v>
      </c>
      <c r="B49" s="28">
        <v>229</v>
      </c>
      <c r="C49" s="27" t="s">
        <v>115</v>
      </c>
      <c r="D49" s="34" t="s">
        <v>189</v>
      </c>
      <c r="J49" s="27" t="s">
        <v>193</v>
      </c>
      <c r="K49" s="28">
        <v>229</v>
      </c>
      <c r="L49" s="27" t="s">
        <v>115</v>
      </c>
      <c r="M49" s="34" t="s">
        <v>189</v>
      </c>
      <c r="R49" s="38" t="s">
        <v>194</v>
      </c>
      <c r="S49" s="37">
        <v>624</v>
      </c>
      <c r="T49" s="38">
        <v>46230144</v>
      </c>
      <c r="U49" s="39" t="s">
        <v>189</v>
      </c>
    </row>
    <row r="50" spans="1:21" ht="27" x14ac:dyDescent="0.25">
      <c r="A50" s="27" t="s">
        <v>194</v>
      </c>
      <c r="B50" s="28">
        <v>624</v>
      </c>
      <c r="C50" s="27" t="s">
        <v>115</v>
      </c>
      <c r="D50" s="34" t="s">
        <v>189</v>
      </c>
      <c r="J50" s="27" t="s">
        <v>194</v>
      </c>
      <c r="K50" s="28">
        <v>624</v>
      </c>
      <c r="L50" s="27">
        <v>51979328</v>
      </c>
      <c r="M50" s="34" t="s">
        <v>189</v>
      </c>
      <c r="R50" s="38" t="s">
        <v>242</v>
      </c>
      <c r="S50" s="37">
        <v>227</v>
      </c>
      <c r="T50" s="38" t="s">
        <v>115</v>
      </c>
      <c r="U50" s="39" t="s">
        <v>7</v>
      </c>
    </row>
    <row r="51" spans="1:21" ht="27" x14ac:dyDescent="0.25">
      <c r="A51" s="27" t="s">
        <v>195</v>
      </c>
      <c r="B51" s="28">
        <v>227</v>
      </c>
      <c r="C51" s="27" t="s">
        <v>115</v>
      </c>
      <c r="D51" s="34" t="s">
        <v>7</v>
      </c>
      <c r="J51" s="27" t="s">
        <v>195</v>
      </c>
      <c r="K51" s="28">
        <v>227</v>
      </c>
      <c r="L51" s="27" t="s">
        <v>115</v>
      </c>
      <c r="M51" s="34" t="s">
        <v>7</v>
      </c>
      <c r="R51" s="38" t="s">
        <v>196</v>
      </c>
      <c r="S51" s="37">
        <v>776</v>
      </c>
      <c r="T51" s="38" t="s">
        <v>115</v>
      </c>
      <c r="U51" s="39" t="s">
        <v>7</v>
      </c>
    </row>
    <row r="52" spans="1:21" ht="40.5" x14ac:dyDescent="0.25">
      <c r="A52" s="27" t="s">
        <v>196</v>
      </c>
      <c r="B52" s="28">
        <v>776</v>
      </c>
      <c r="C52" s="27" t="s">
        <v>115</v>
      </c>
      <c r="D52" s="34" t="s">
        <v>7</v>
      </c>
      <c r="J52" s="27" t="s">
        <v>196</v>
      </c>
      <c r="K52" s="28">
        <v>776</v>
      </c>
      <c r="L52" s="27" t="s">
        <v>115</v>
      </c>
      <c r="M52" s="34" t="s">
        <v>7</v>
      </c>
      <c r="R52" s="38" t="s">
        <v>197</v>
      </c>
      <c r="S52" s="37">
        <v>777</v>
      </c>
      <c r="T52" s="38" t="s">
        <v>115</v>
      </c>
      <c r="U52" s="39" t="s">
        <v>7</v>
      </c>
    </row>
    <row r="53" spans="1:21" ht="40.5" x14ac:dyDescent="0.25">
      <c r="A53" s="27" t="s">
        <v>197</v>
      </c>
      <c r="B53" s="28">
        <v>777</v>
      </c>
      <c r="C53" s="27" t="s">
        <v>115</v>
      </c>
      <c r="D53" s="34" t="s">
        <v>7</v>
      </c>
      <c r="J53" s="27" t="s">
        <v>197</v>
      </c>
      <c r="K53" s="28">
        <v>777</v>
      </c>
      <c r="L53" s="27" t="s">
        <v>115</v>
      </c>
      <c r="M53" s="34" t="s">
        <v>7</v>
      </c>
      <c r="R53" s="38" t="s">
        <v>243</v>
      </c>
      <c r="S53" s="37">
        <v>781</v>
      </c>
      <c r="T53" s="38" t="s">
        <v>115</v>
      </c>
      <c r="U53" s="39" t="s">
        <v>7</v>
      </c>
    </row>
    <row r="54" spans="1:21" ht="27" x14ac:dyDescent="0.25">
      <c r="A54" s="27" t="s">
        <v>198</v>
      </c>
      <c r="B54" s="28">
        <v>782</v>
      </c>
      <c r="C54" s="27" t="s">
        <v>115</v>
      </c>
      <c r="D54" s="34" t="s">
        <v>7</v>
      </c>
      <c r="J54" s="27" t="s">
        <v>198</v>
      </c>
      <c r="K54" s="28">
        <v>782</v>
      </c>
      <c r="L54" s="27" t="s">
        <v>115</v>
      </c>
      <c r="M54" s="34" t="s">
        <v>7</v>
      </c>
      <c r="R54" s="38" t="s">
        <v>244</v>
      </c>
      <c r="S54" s="37">
        <v>821</v>
      </c>
      <c r="T54" s="38" t="s">
        <v>115</v>
      </c>
      <c r="U54" s="39" t="s">
        <v>189</v>
      </c>
    </row>
    <row r="55" spans="1:21" ht="27" x14ac:dyDescent="0.25">
      <c r="A55" s="27" t="s">
        <v>199</v>
      </c>
      <c r="B55" s="28">
        <v>835</v>
      </c>
      <c r="C55" s="27" t="s">
        <v>115</v>
      </c>
      <c r="D55" s="34" t="s">
        <v>7</v>
      </c>
      <c r="J55" s="27" t="s">
        <v>199</v>
      </c>
      <c r="K55" s="28">
        <v>835</v>
      </c>
      <c r="L55" s="27" t="s">
        <v>115</v>
      </c>
      <c r="M55" s="34" t="s">
        <v>7</v>
      </c>
      <c r="R55" s="38" t="s">
        <v>198</v>
      </c>
      <c r="S55" s="37">
        <v>782</v>
      </c>
      <c r="T55" s="38" t="s">
        <v>115</v>
      </c>
      <c r="U55" s="39" t="s">
        <v>7</v>
      </c>
    </row>
    <row r="56" spans="1:21" ht="27" x14ac:dyDescent="0.25">
      <c r="A56" s="27" t="s">
        <v>200</v>
      </c>
      <c r="B56" s="28">
        <v>791</v>
      </c>
      <c r="C56" s="27" t="s">
        <v>115</v>
      </c>
      <c r="D56" s="34" t="s">
        <v>7</v>
      </c>
      <c r="J56" s="27" t="s">
        <v>200</v>
      </c>
      <c r="K56" s="28">
        <v>791</v>
      </c>
      <c r="L56" s="27" t="s">
        <v>115</v>
      </c>
      <c r="M56" s="34" t="s">
        <v>7</v>
      </c>
      <c r="R56" s="38" t="s">
        <v>199</v>
      </c>
      <c r="S56" s="37">
        <v>835</v>
      </c>
      <c r="T56" s="38" t="s">
        <v>115</v>
      </c>
      <c r="U56" s="39" t="s">
        <v>7</v>
      </c>
    </row>
    <row r="57" spans="1:21" x14ac:dyDescent="0.25">
      <c r="A57" s="27" t="s">
        <v>201</v>
      </c>
      <c r="B57" s="28">
        <v>933</v>
      </c>
      <c r="C57" s="27" t="s">
        <v>115</v>
      </c>
      <c r="D57" s="34" t="s">
        <v>189</v>
      </c>
      <c r="J57" s="27" t="s">
        <v>201</v>
      </c>
      <c r="K57" s="28">
        <v>933</v>
      </c>
      <c r="L57" s="27" t="s">
        <v>115</v>
      </c>
      <c r="M57" s="34" t="s">
        <v>189</v>
      </c>
      <c r="R57" s="38" t="s">
        <v>200</v>
      </c>
      <c r="S57" s="37">
        <v>791</v>
      </c>
      <c r="T57" s="38" t="s">
        <v>115</v>
      </c>
      <c r="U57" s="39" t="s">
        <v>7</v>
      </c>
    </row>
    <row r="58" spans="1:21" ht="27" x14ac:dyDescent="0.25">
      <c r="A58" s="27" t="s">
        <v>202</v>
      </c>
      <c r="B58" s="28">
        <v>889</v>
      </c>
      <c r="C58" s="27" t="s">
        <v>115</v>
      </c>
      <c r="D58" s="34" t="s">
        <v>189</v>
      </c>
      <c r="J58" s="27" t="s">
        <v>202</v>
      </c>
      <c r="K58" s="28">
        <v>889</v>
      </c>
      <c r="L58" s="27" t="s">
        <v>115</v>
      </c>
      <c r="M58" s="34" t="s">
        <v>189</v>
      </c>
      <c r="R58" s="38" t="s">
        <v>201</v>
      </c>
      <c r="S58" s="37">
        <v>933</v>
      </c>
      <c r="T58" s="38" t="s">
        <v>115</v>
      </c>
      <c r="U58" s="39" t="s">
        <v>189</v>
      </c>
    </row>
    <row r="59" spans="1:21" ht="27" x14ac:dyDescent="0.25">
      <c r="A59" s="27" t="s">
        <v>203</v>
      </c>
      <c r="B59" s="28">
        <v>275</v>
      </c>
      <c r="C59" s="27" t="s">
        <v>115</v>
      </c>
      <c r="D59" s="34" t="s">
        <v>189</v>
      </c>
      <c r="J59" s="27" t="s">
        <v>203</v>
      </c>
      <c r="K59" s="28">
        <v>275</v>
      </c>
      <c r="L59" s="27" t="s">
        <v>115</v>
      </c>
      <c r="M59" s="34" t="s">
        <v>189</v>
      </c>
      <c r="R59" s="38" t="s">
        <v>202</v>
      </c>
      <c r="S59" s="37">
        <v>889</v>
      </c>
      <c r="T59" s="38" t="s">
        <v>115</v>
      </c>
      <c r="U59" s="39" t="s">
        <v>189</v>
      </c>
    </row>
    <row r="60" spans="1:21" ht="27" x14ac:dyDescent="0.25">
      <c r="A60" s="27" t="s">
        <v>204</v>
      </c>
      <c r="B60" s="28">
        <v>226</v>
      </c>
      <c r="C60" s="27">
        <v>465289259</v>
      </c>
      <c r="D60" s="34" t="s">
        <v>189</v>
      </c>
      <c r="J60" s="27" t="s">
        <v>204</v>
      </c>
      <c r="K60" s="28">
        <v>226</v>
      </c>
      <c r="L60" s="27">
        <v>179311470</v>
      </c>
      <c r="M60" s="34" t="s">
        <v>189</v>
      </c>
      <c r="R60" s="38" t="s">
        <v>203</v>
      </c>
      <c r="S60" s="37">
        <v>275</v>
      </c>
      <c r="T60" s="38" t="s">
        <v>115</v>
      </c>
      <c r="U60" s="39" t="s">
        <v>189</v>
      </c>
    </row>
    <row r="61" spans="1:21" ht="27" x14ac:dyDescent="0.25">
      <c r="A61" s="27" t="s">
        <v>251</v>
      </c>
      <c r="B61" s="28">
        <v>231</v>
      </c>
      <c r="C61" s="27">
        <v>632798033</v>
      </c>
      <c r="D61" s="34" t="s">
        <v>206</v>
      </c>
      <c r="E61" s="31"/>
      <c r="J61" s="27" t="s">
        <v>205</v>
      </c>
      <c r="K61" s="28">
        <v>231</v>
      </c>
      <c r="L61" s="27">
        <v>513142945</v>
      </c>
      <c r="M61" s="34" t="s">
        <v>206</v>
      </c>
      <c r="R61" s="38" t="s">
        <v>204</v>
      </c>
      <c r="S61" s="37">
        <v>226</v>
      </c>
      <c r="T61" s="38">
        <v>160275713</v>
      </c>
      <c r="U61" s="39" t="s">
        <v>189</v>
      </c>
    </row>
    <row r="62" spans="1:21" ht="27" x14ac:dyDescent="0.25">
      <c r="A62" s="27" t="s">
        <v>252</v>
      </c>
      <c r="B62" s="28">
        <v>934</v>
      </c>
      <c r="C62" s="27" t="s">
        <v>115</v>
      </c>
      <c r="D62" s="34" t="s">
        <v>206</v>
      </c>
      <c r="E62" s="35"/>
      <c r="J62" s="27" t="s">
        <v>207</v>
      </c>
      <c r="K62" s="28">
        <v>934</v>
      </c>
      <c r="L62" s="27" t="s">
        <v>115</v>
      </c>
      <c r="M62" s="34" t="s">
        <v>206</v>
      </c>
      <c r="R62" s="38" t="s">
        <v>205</v>
      </c>
      <c r="S62" s="37">
        <v>231</v>
      </c>
      <c r="T62" s="38">
        <v>399211143</v>
      </c>
      <c r="U62" s="39" t="s">
        <v>206</v>
      </c>
    </row>
    <row r="63" spans="1:21" ht="27" x14ac:dyDescent="0.25">
      <c r="A63" s="27" t="s">
        <v>253</v>
      </c>
      <c r="B63" s="28">
        <v>318</v>
      </c>
      <c r="C63" s="27">
        <v>50822876</v>
      </c>
      <c r="D63" s="34" t="s">
        <v>206</v>
      </c>
      <c r="E63" s="36"/>
      <c r="J63" s="27" t="s">
        <v>208</v>
      </c>
      <c r="K63" s="28">
        <v>318</v>
      </c>
      <c r="L63" s="27">
        <v>49390550</v>
      </c>
      <c r="M63" s="34" t="s">
        <v>206</v>
      </c>
      <c r="R63" s="38" t="s">
        <v>207</v>
      </c>
      <c r="S63" s="37">
        <v>934</v>
      </c>
      <c r="T63" s="38" t="s">
        <v>115</v>
      </c>
      <c r="U63" s="39" t="s">
        <v>206</v>
      </c>
    </row>
    <row r="64" spans="1:21" x14ac:dyDescent="0.25">
      <c r="A64" s="27" t="s">
        <v>254</v>
      </c>
      <c r="B64" s="28">
        <v>232</v>
      </c>
      <c r="C64" s="27" t="s">
        <v>115</v>
      </c>
      <c r="D64" s="34" t="s">
        <v>206</v>
      </c>
      <c r="J64" s="27" t="s">
        <v>209</v>
      </c>
      <c r="K64" s="28">
        <v>232</v>
      </c>
      <c r="L64" s="27" t="s">
        <v>115</v>
      </c>
      <c r="M64" s="34" t="s">
        <v>206</v>
      </c>
      <c r="R64" s="38" t="s">
        <v>208</v>
      </c>
      <c r="S64" s="37">
        <v>318</v>
      </c>
      <c r="T64" s="38">
        <v>47536622</v>
      </c>
      <c r="U64" s="39" t="s">
        <v>206</v>
      </c>
    </row>
    <row r="65" spans="1:21" ht="27" x14ac:dyDescent="0.25">
      <c r="A65" s="27" t="s">
        <v>210</v>
      </c>
      <c r="B65" s="28">
        <v>625</v>
      </c>
      <c r="C65" s="27">
        <v>140266448</v>
      </c>
      <c r="D65" s="27" t="s">
        <v>211</v>
      </c>
      <c r="J65" s="27" t="s">
        <v>210</v>
      </c>
      <c r="K65" s="28">
        <v>625</v>
      </c>
      <c r="L65" s="27">
        <v>106969221</v>
      </c>
      <c r="M65" s="27" t="s">
        <v>211</v>
      </c>
      <c r="R65" s="38" t="s">
        <v>209</v>
      </c>
      <c r="S65" s="37">
        <v>232</v>
      </c>
      <c r="T65" s="38" t="s">
        <v>115</v>
      </c>
      <c r="U65" s="39" t="s">
        <v>206</v>
      </c>
    </row>
    <row r="66" spans="1:21" ht="27" x14ac:dyDescent="0.25">
      <c r="A66" s="27" t="s">
        <v>212</v>
      </c>
      <c r="B66" s="28">
        <v>935</v>
      </c>
      <c r="C66" s="27" t="s">
        <v>115</v>
      </c>
      <c r="D66" s="27" t="s">
        <v>211</v>
      </c>
      <c r="J66" s="27" t="s">
        <v>212</v>
      </c>
      <c r="K66" s="28">
        <v>935</v>
      </c>
      <c r="L66" s="27" t="s">
        <v>115</v>
      </c>
      <c r="M66" s="27" t="s">
        <v>211</v>
      </c>
      <c r="R66" s="38" t="s">
        <v>210</v>
      </c>
      <c r="S66" s="37">
        <v>625</v>
      </c>
      <c r="T66" s="38">
        <v>98889843</v>
      </c>
      <c r="U66" s="38" t="s">
        <v>211</v>
      </c>
    </row>
    <row r="67" spans="1:21" ht="27" x14ac:dyDescent="0.25">
      <c r="A67" s="27" t="s">
        <v>213</v>
      </c>
      <c r="B67" s="28">
        <v>626</v>
      </c>
      <c r="C67" s="27">
        <v>136815168</v>
      </c>
      <c r="D67" s="27" t="s">
        <v>211</v>
      </c>
      <c r="J67" s="27" t="s">
        <v>213</v>
      </c>
      <c r="K67" s="28">
        <v>626</v>
      </c>
      <c r="L67" s="27">
        <v>74172007</v>
      </c>
      <c r="M67" s="27" t="s">
        <v>211</v>
      </c>
      <c r="R67" s="38" t="s">
        <v>212</v>
      </c>
      <c r="S67" s="37">
        <v>935</v>
      </c>
      <c r="T67" s="38" t="s">
        <v>115</v>
      </c>
      <c r="U67" s="38" t="s">
        <v>211</v>
      </c>
    </row>
    <row r="68" spans="1:21" ht="27" x14ac:dyDescent="0.25">
      <c r="A68" s="27" t="s">
        <v>214</v>
      </c>
      <c r="B68" s="28">
        <v>939</v>
      </c>
      <c r="C68" s="27" t="s">
        <v>115</v>
      </c>
      <c r="D68" s="27" t="s">
        <v>211</v>
      </c>
      <c r="J68" s="27" t="s">
        <v>214</v>
      </c>
      <c r="K68" s="28">
        <v>939</v>
      </c>
      <c r="L68" s="27" t="s">
        <v>115</v>
      </c>
      <c r="M68" s="27" t="s">
        <v>211</v>
      </c>
      <c r="R68" s="38" t="s">
        <v>213</v>
      </c>
      <c r="S68" s="37">
        <v>626</v>
      </c>
      <c r="T68" s="38">
        <v>44133099</v>
      </c>
      <c r="U68" s="38" t="s">
        <v>211</v>
      </c>
    </row>
    <row r="69" spans="1:21" ht="27" x14ac:dyDescent="0.25">
      <c r="A69" s="27" t="s">
        <v>215</v>
      </c>
      <c r="B69" s="28">
        <v>627</v>
      </c>
      <c r="C69" s="27">
        <v>139532053</v>
      </c>
      <c r="D69" s="27" t="s">
        <v>216</v>
      </c>
      <c r="J69" s="27" t="s">
        <v>215</v>
      </c>
      <c r="K69" s="28">
        <v>627</v>
      </c>
      <c r="L69" s="27">
        <v>44827867</v>
      </c>
      <c r="M69" s="27" t="s">
        <v>216</v>
      </c>
      <c r="R69" s="38" t="s">
        <v>214</v>
      </c>
      <c r="S69" s="37">
        <v>939</v>
      </c>
      <c r="T69" s="38" t="s">
        <v>115</v>
      </c>
      <c r="U69" s="38" t="s">
        <v>211</v>
      </c>
    </row>
    <row r="70" spans="1:21" ht="27" x14ac:dyDescent="0.25">
      <c r="A70" s="27" t="s">
        <v>217</v>
      </c>
      <c r="B70" s="28">
        <v>904</v>
      </c>
      <c r="C70" s="27" t="s">
        <v>115</v>
      </c>
      <c r="D70" s="27" t="s">
        <v>216</v>
      </c>
      <c r="J70" s="27" t="s">
        <v>217</v>
      </c>
      <c r="K70" s="28">
        <v>904</v>
      </c>
      <c r="L70" s="27" t="s">
        <v>115</v>
      </c>
      <c r="M70" s="27" t="s">
        <v>216</v>
      </c>
      <c r="R70" s="38" t="s">
        <v>245</v>
      </c>
      <c r="S70" s="37">
        <v>854</v>
      </c>
      <c r="T70" s="38" t="s">
        <v>115</v>
      </c>
      <c r="U70" s="38" t="s">
        <v>211</v>
      </c>
    </row>
    <row r="71" spans="1:21" ht="27" x14ac:dyDescent="0.25">
      <c r="A71" s="27" t="s">
        <v>255</v>
      </c>
      <c r="B71" s="28">
        <v>838</v>
      </c>
      <c r="C71" s="27">
        <v>137549563</v>
      </c>
      <c r="D71" s="27" t="s">
        <v>219</v>
      </c>
      <c r="J71" s="27" t="s">
        <v>218</v>
      </c>
      <c r="K71" s="28">
        <v>838</v>
      </c>
      <c r="L71" s="27">
        <v>136313361</v>
      </c>
      <c r="M71" s="27" t="s">
        <v>219</v>
      </c>
      <c r="R71" s="38" t="s">
        <v>215</v>
      </c>
      <c r="S71" s="37">
        <v>627</v>
      </c>
      <c r="T71" s="38">
        <v>40068928</v>
      </c>
      <c r="U71" s="38" t="s">
        <v>216</v>
      </c>
    </row>
    <row r="72" spans="1:21" ht="27" x14ac:dyDescent="0.25">
      <c r="A72" s="27" t="s">
        <v>256</v>
      </c>
      <c r="B72" s="28">
        <v>936</v>
      </c>
      <c r="C72" s="27" t="s">
        <v>115</v>
      </c>
      <c r="D72" s="27" t="s">
        <v>219</v>
      </c>
      <c r="J72" s="27" t="s">
        <v>220</v>
      </c>
      <c r="K72" s="28">
        <v>936</v>
      </c>
      <c r="L72" s="27" t="s">
        <v>115</v>
      </c>
      <c r="M72" s="27" t="s">
        <v>219</v>
      </c>
      <c r="R72" s="38" t="s">
        <v>217</v>
      </c>
      <c r="S72" s="37">
        <v>904</v>
      </c>
      <c r="T72" s="38" t="s">
        <v>115</v>
      </c>
      <c r="U72" s="38" t="s">
        <v>216</v>
      </c>
    </row>
    <row r="73" spans="1:21" ht="27" x14ac:dyDescent="0.25">
      <c r="A73" s="27" t="s">
        <v>221</v>
      </c>
      <c r="B73" s="28">
        <v>937</v>
      </c>
      <c r="C73" s="27" t="s">
        <v>115</v>
      </c>
      <c r="D73" s="27" t="s">
        <v>219</v>
      </c>
      <c r="J73" s="27" t="s">
        <v>221</v>
      </c>
      <c r="K73" s="28">
        <v>937</v>
      </c>
      <c r="L73" s="27" t="s">
        <v>115</v>
      </c>
      <c r="M73" s="27" t="s">
        <v>219</v>
      </c>
      <c r="R73" s="38" t="s">
        <v>218</v>
      </c>
      <c r="S73" s="37">
        <v>838</v>
      </c>
      <c r="T73" s="38">
        <v>102954014</v>
      </c>
      <c r="U73" s="38" t="s">
        <v>219</v>
      </c>
    </row>
    <row r="74" spans="1:21" ht="40.5" x14ac:dyDescent="0.25">
      <c r="A74" s="27" t="s">
        <v>257</v>
      </c>
      <c r="B74" s="28">
        <v>845</v>
      </c>
      <c r="C74" s="27" t="s">
        <v>115</v>
      </c>
      <c r="D74" s="27" t="s">
        <v>115</v>
      </c>
      <c r="J74" s="27" t="s">
        <v>222</v>
      </c>
      <c r="K74" s="28">
        <v>845</v>
      </c>
      <c r="L74" s="27" t="s">
        <v>115</v>
      </c>
      <c r="M74" s="27" t="s">
        <v>115</v>
      </c>
      <c r="R74" s="38" t="s">
        <v>220</v>
      </c>
      <c r="S74" s="37">
        <v>936</v>
      </c>
      <c r="T74" s="38" t="s">
        <v>115</v>
      </c>
      <c r="U74" s="38" t="s">
        <v>219</v>
      </c>
    </row>
    <row r="75" spans="1:21" ht="27" x14ac:dyDescent="0.25">
      <c r="A75" s="27" t="s">
        <v>223</v>
      </c>
      <c r="B75" s="28">
        <v>818</v>
      </c>
      <c r="C75" s="27" t="s">
        <v>115</v>
      </c>
      <c r="D75" s="34" t="s">
        <v>7</v>
      </c>
      <c r="J75" s="27" t="s">
        <v>223</v>
      </c>
      <c r="K75" s="28">
        <v>818</v>
      </c>
      <c r="L75" s="27" t="s">
        <v>115</v>
      </c>
      <c r="M75" s="34" t="s">
        <v>7</v>
      </c>
      <c r="R75" s="38" t="s">
        <v>221</v>
      </c>
      <c r="S75" s="37">
        <v>937</v>
      </c>
      <c r="T75" s="38" t="s">
        <v>115</v>
      </c>
      <c r="U75" s="38" t="s">
        <v>219</v>
      </c>
    </row>
    <row r="76" spans="1:21" ht="40.5" x14ac:dyDescent="0.25">
      <c r="A76" s="27" t="s">
        <v>224</v>
      </c>
      <c r="B76" s="28">
        <v>842</v>
      </c>
      <c r="C76" s="27" t="s">
        <v>115</v>
      </c>
      <c r="D76" s="34" t="s">
        <v>189</v>
      </c>
      <c r="J76" s="27" t="s">
        <v>224</v>
      </c>
      <c r="K76" s="28">
        <v>842</v>
      </c>
      <c r="L76" s="27" t="s">
        <v>115</v>
      </c>
      <c r="M76" s="34" t="s">
        <v>189</v>
      </c>
      <c r="R76" s="38" t="s">
        <v>246</v>
      </c>
      <c r="S76" s="37">
        <v>845</v>
      </c>
      <c r="T76" s="38" t="s">
        <v>115</v>
      </c>
      <c r="U76" s="38" t="s">
        <v>115</v>
      </c>
    </row>
    <row r="77" spans="1:21" ht="27" x14ac:dyDescent="0.25">
      <c r="A77" s="27" t="s">
        <v>225</v>
      </c>
      <c r="B77" s="28">
        <v>980</v>
      </c>
      <c r="C77" s="27" t="s">
        <v>115</v>
      </c>
      <c r="D77" s="34" t="s">
        <v>7</v>
      </c>
      <c r="J77" s="27" t="s">
        <v>225</v>
      </c>
      <c r="K77" s="28">
        <v>980</v>
      </c>
      <c r="L77" s="27" t="s">
        <v>115</v>
      </c>
      <c r="M77" s="34" t="s">
        <v>7</v>
      </c>
      <c r="R77" s="38" t="s">
        <v>223</v>
      </c>
      <c r="S77" s="37">
        <v>818</v>
      </c>
      <c r="T77" s="38" t="s">
        <v>115</v>
      </c>
      <c r="U77" s="39" t="s">
        <v>7</v>
      </c>
    </row>
    <row r="78" spans="1:21" x14ac:dyDescent="0.25">
      <c r="A78" s="27" t="s">
        <v>226</v>
      </c>
      <c r="B78" s="28">
        <v>981</v>
      </c>
      <c r="C78" s="27" t="s">
        <v>115</v>
      </c>
      <c r="D78" s="34" t="s">
        <v>189</v>
      </c>
      <c r="J78" s="27" t="s">
        <v>226</v>
      </c>
      <c r="K78" s="28">
        <v>981</v>
      </c>
      <c r="L78" s="27" t="s">
        <v>115</v>
      </c>
      <c r="M78" s="34" t="s">
        <v>189</v>
      </c>
      <c r="R78" s="38" t="s">
        <v>224</v>
      </c>
      <c r="S78" s="37">
        <v>842</v>
      </c>
      <c r="T78" s="38" t="s">
        <v>115</v>
      </c>
      <c r="U78" s="39" t="s">
        <v>189</v>
      </c>
    </row>
    <row r="79" spans="1:21" x14ac:dyDescent="0.25">
      <c r="A79" s="27" t="s">
        <v>227</v>
      </c>
      <c r="B79" s="28">
        <v>819</v>
      </c>
      <c r="C79" s="27" t="s">
        <v>115</v>
      </c>
      <c r="D79" s="34" t="s">
        <v>7</v>
      </c>
      <c r="J79" s="27" t="s">
        <v>227</v>
      </c>
      <c r="K79" s="28">
        <v>819</v>
      </c>
      <c r="L79" s="27" t="s">
        <v>115</v>
      </c>
      <c r="M79" s="34" t="s">
        <v>7</v>
      </c>
      <c r="R79" s="38" t="s">
        <v>227</v>
      </c>
      <c r="S79" s="37">
        <v>819</v>
      </c>
      <c r="T79" s="38" t="s">
        <v>115</v>
      </c>
      <c r="U79" s="39" t="s">
        <v>7</v>
      </c>
    </row>
    <row r="80" spans="1:21" x14ac:dyDescent="0.25">
      <c r="A80" s="27" t="s">
        <v>228</v>
      </c>
      <c r="B80" s="28">
        <v>837</v>
      </c>
      <c r="C80" s="27" t="s">
        <v>115</v>
      </c>
      <c r="D80" s="34" t="s">
        <v>189</v>
      </c>
      <c r="J80" s="27" t="s">
        <v>228</v>
      </c>
      <c r="K80" s="28">
        <v>837</v>
      </c>
      <c r="L80" s="27" t="s">
        <v>115</v>
      </c>
      <c r="M80" s="34" t="s">
        <v>189</v>
      </c>
      <c r="R80" s="38" t="s">
        <v>228</v>
      </c>
      <c r="S80" s="37">
        <v>837</v>
      </c>
      <c r="T80" s="38" t="s">
        <v>115</v>
      </c>
      <c r="U80" s="39" t="s">
        <v>189</v>
      </c>
    </row>
    <row r="81" spans="1:21" ht="27" x14ac:dyDescent="0.25">
      <c r="A81" s="27" t="s">
        <v>229</v>
      </c>
      <c r="B81" s="28">
        <v>820</v>
      </c>
      <c r="C81" s="27" t="s">
        <v>115</v>
      </c>
      <c r="D81" s="34" t="s">
        <v>189</v>
      </c>
      <c r="J81" s="27" t="s">
        <v>229</v>
      </c>
      <c r="K81" s="28">
        <v>820</v>
      </c>
      <c r="L81" s="27" t="s">
        <v>115</v>
      </c>
      <c r="M81" s="34" t="s">
        <v>189</v>
      </c>
      <c r="R81" s="38" t="s">
        <v>229</v>
      </c>
      <c r="S81" s="37">
        <v>820</v>
      </c>
      <c r="T81" s="38" t="s">
        <v>115</v>
      </c>
      <c r="U81" s="39" t="s">
        <v>189</v>
      </c>
    </row>
    <row r="82" spans="1:21" x14ac:dyDescent="0.25">
      <c r="A82" s="27" t="s">
        <v>258</v>
      </c>
      <c r="B82" s="28">
        <v>228</v>
      </c>
      <c r="C82" s="27" t="s">
        <v>115</v>
      </c>
      <c r="D82" s="34" t="s">
        <v>206</v>
      </c>
      <c r="J82" s="27" t="s">
        <v>230</v>
      </c>
      <c r="K82" s="28">
        <v>228</v>
      </c>
      <c r="L82" s="27" t="s">
        <v>115</v>
      </c>
      <c r="M82" s="34" t="s">
        <v>206</v>
      </c>
      <c r="R82" s="38" t="s">
        <v>230</v>
      </c>
      <c r="S82" s="37">
        <v>228</v>
      </c>
      <c r="T82" s="38" t="s">
        <v>115</v>
      </c>
      <c r="U82" s="39" t="s">
        <v>206</v>
      </c>
    </row>
    <row r="83" spans="1:21" x14ac:dyDescent="0.25">
      <c r="A83" s="27" t="s">
        <v>259</v>
      </c>
      <c r="B83" s="28">
        <v>840</v>
      </c>
      <c r="C83" s="27" t="s">
        <v>115</v>
      </c>
      <c r="D83" s="34" t="s">
        <v>206</v>
      </c>
      <c r="J83" s="27" t="s">
        <v>231</v>
      </c>
      <c r="K83" s="28">
        <v>840</v>
      </c>
      <c r="L83" s="27" t="s">
        <v>115</v>
      </c>
      <c r="M83" s="34" t="s">
        <v>206</v>
      </c>
      <c r="R83" s="38" t="s">
        <v>247</v>
      </c>
      <c r="S83" s="37">
        <v>840</v>
      </c>
      <c r="T83" s="38" t="s">
        <v>115</v>
      </c>
      <c r="U83" s="39" t="s">
        <v>206</v>
      </c>
    </row>
    <row r="84" spans="1:21" ht="27" x14ac:dyDescent="0.25">
      <c r="A84" s="27" t="s">
        <v>232</v>
      </c>
      <c r="B84" s="28">
        <v>836</v>
      </c>
      <c r="C84" s="27" t="s">
        <v>115</v>
      </c>
      <c r="D84" s="27" t="s">
        <v>115</v>
      </c>
      <c r="J84" s="27" t="s">
        <v>232</v>
      </c>
      <c r="K84" s="28">
        <v>836</v>
      </c>
      <c r="L84" s="27" t="s">
        <v>115</v>
      </c>
      <c r="M84" s="27" t="s">
        <v>115</v>
      </c>
      <c r="R84" s="38" t="s">
        <v>248</v>
      </c>
      <c r="S84" s="37">
        <v>836</v>
      </c>
      <c r="T84" s="38" t="s">
        <v>115</v>
      </c>
      <c r="U84" s="38" t="s">
        <v>115</v>
      </c>
    </row>
    <row r="85" spans="1:21" x14ac:dyDescent="0.25">
      <c r="A85" s="27" t="s">
        <v>233</v>
      </c>
      <c r="B85" s="28">
        <v>982</v>
      </c>
      <c r="C85" s="27" t="s">
        <v>115</v>
      </c>
      <c r="D85" s="27" t="s">
        <v>115</v>
      </c>
      <c r="J85" s="27" t="s">
        <v>233</v>
      </c>
      <c r="K85" s="28">
        <v>982</v>
      </c>
      <c r="L85" s="27" t="s">
        <v>115</v>
      </c>
      <c r="M85" s="27" t="s">
        <v>115</v>
      </c>
      <c r="R85" s="38" t="s">
        <v>249</v>
      </c>
      <c r="S85" s="37">
        <v>320</v>
      </c>
      <c r="T85" s="38" t="s">
        <v>115</v>
      </c>
      <c r="U85" s="38" t="s">
        <v>115</v>
      </c>
    </row>
    <row r="86" spans="1:21" ht="27" x14ac:dyDescent="0.25">
      <c r="A86" s="27" t="s">
        <v>260</v>
      </c>
      <c r="B86" s="28">
        <v>320</v>
      </c>
      <c r="C86" s="27" t="s">
        <v>115</v>
      </c>
      <c r="D86" s="27" t="s">
        <v>115</v>
      </c>
      <c r="J86" s="27" t="s">
        <v>234</v>
      </c>
      <c r="K86" s="28">
        <v>320</v>
      </c>
      <c r="L86" s="27" t="s">
        <v>115</v>
      </c>
      <c r="M86" s="27" t="s">
        <v>115</v>
      </c>
      <c r="R86" s="38" t="s">
        <v>236</v>
      </c>
      <c r="S86" s="37">
        <v>828</v>
      </c>
      <c r="T86" s="38" t="s">
        <v>115</v>
      </c>
      <c r="U86" s="39" t="s">
        <v>7</v>
      </c>
    </row>
    <row r="87" spans="1:21" x14ac:dyDescent="0.25">
      <c r="A87" s="27" t="s">
        <v>235</v>
      </c>
      <c r="B87" s="28">
        <v>983</v>
      </c>
      <c r="C87" s="27" t="s">
        <v>115</v>
      </c>
      <c r="D87" s="27" t="s">
        <v>115</v>
      </c>
      <c r="J87" s="27" t="s">
        <v>235</v>
      </c>
      <c r="K87" s="28">
        <v>983</v>
      </c>
      <c r="L87" s="27" t="s">
        <v>115</v>
      </c>
      <c r="M87" s="27" t="s">
        <v>115</v>
      </c>
      <c r="R87" s="38" t="s">
        <v>237</v>
      </c>
      <c r="S87" s="37">
        <v>830</v>
      </c>
      <c r="T87" s="38" t="s">
        <v>115</v>
      </c>
      <c r="U87" s="39" t="s">
        <v>189</v>
      </c>
    </row>
    <row r="88" spans="1:21" x14ac:dyDescent="0.25">
      <c r="A88" s="27" t="s">
        <v>236</v>
      </c>
      <c r="B88" s="28">
        <v>828</v>
      </c>
      <c r="C88" s="27" t="s">
        <v>115</v>
      </c>
      <c r="D88" s="34" t="s">
        <v>7</v>
      </c>
      <c r="J88" s="27" t="s">
        <v>236</v>
      </c>
      <c r="K88" s="28">
        <v>828</v>
      </c>
      <c r="L88" s="27" t="s">
        <v>115</v>
      </c>
      <c r="M88" s="34" t="s">
        <v>7</v>
      </c>
      <c r="R88" s="38" t="s">
        <v>238</v>
      </c>
      <c r="S88" s="37">
        <v>829</v>
      </c>
      <c r="T88" s="38" t="s">
        <v>115</v>
      </c>
      <c r="U88" s="39" t="s">
        <v>206</v>
      </c>
    </row>
    <row r="89" spans="1:21" x14ac:dyDescent="0.25">
      <c r="A89" s="27" t="s">
        <v>237</v>
      </c>
      <c r="B89" s="28">
        <v>830</v>
      </c>
      <c r="C89" s="27" t="s">
        <v>115</v>
      </c>
      <c r="D89" s="34" t="s">
        <v>189</v>
      </c>
      <c r="J89" s="27" t="s">
        <v>237</v>
      </c>
      <c r="K89" s="28">
        <v>830</v>
      </c>
      <c r="L89" s="27" t="s">
        <v>115</v>
      </c>
      <c r="M89" s="34" t="s">
        <v>189</v>
      </c>
    </row>
    <row r="90" spans="1:21" x14ac:dyDescent="0.25">
      <c r="A90" s="27" t="s">
        <v>238</v>
      </c>
      <c r="B90" s="28">
        <v>829</v>
      </c>
      <c r="C90" s="27" t="s">
        <v>115</v>
      </c>
      <c r="D90" s="34" t="s">
        <v>206</v>
      </c>
      <c r="J90" s="27" t="s">
        <v>238</v>
      </c>
      <c r="K90" s="28">
        <v>829</v>
      </c>
      <c r="L90" s="27" t="s">
        <v>115</v>
      </c>
      <c r="M90" s="34" t="s">
        <v>206</v>
      </c>
    </row>
    <row r="94" spans="1:21" x14ac:dyDescent="0.25">
      <c r="A94" s="93" t="s">
        <v>277</v>
      </c>
      <c r="B94" s="93"/>
      <c r="C94" s="93"/>
      <c r="D94" s="93"/>
      <c r="J94" s="37" t="s">
        <v>278</v>
      </c>
      <c r="K94" s="37"/>
      <c r="L94" s="37"/>
      <c r="M94" s="37"/>
      <c r="R94" s="90" t="s">
        <v>283</v>
      </c>
      <c r="S94" s="91"/>
      <c r="T94" s="91"/>
      <c r="U94" s="92"/>
    </row>
    <row r="95" spans="1:21" x14ac:dyDescent="0.25">
      <c r="A95" s="27" t="s">
        <v>183</v>
      </c>
      <c r="B95" s="28">
        <v>224</v>
      </c>
      <c r="C95" s="27" t="s">
        <v>115</v>
      </c>
      <c r="D95" s="27" t="s">
        <v>115</v>
      </c>
      <c r="J95" s="38" t="s">
        <v>183</v>
      </c>
      <c r="K95" s="37">
        <v>224</v>
      </c>
      <c r="L95" s="38" t="s">
        <v>115</v>
      </c>
      <c r="M95" s="38" t="s">
        <v>115</v>
      </c>
      <c r="R95" s="47" t="s">
        <v>183</v>
      </c>
      <c r="S95" s="48">
        <v>224</v>
      </c>
      <c r="T95" s="47" t="s">
        <v>115</v>
      </c>
      <c r="U95" s="47" t="s">
        <v>115</v>
      </c>
    </row>
    <row r="96" spans="1:21" ht="27" x14ac:dyDescent="0.25">
      <c r="A96" s="27" t="s">
        <v>184</v>
      </c>
      <c r="B96" s="28">
        <v>774</v>
      </c>
      <c r="C96" s="27">
        <v>414780378</v>
      </c>
      <c r="D96" s="34" t="s">
        <v>7</v>
      </c>
      <c r="J96" s="38" t="s">
        <v>184</v>
      </c>
      <c r="K96" s="37">
        <v>774</v>
      </c>
      <c r="L96" s="38">
        <v>395559385</v>
      </c>
      <c r="M96" s="39" t="s">
        <v>7</v>
      </c>
      <c r="R96" s="47" t="s">
        <v>184</v>
      </c>
      <c r="S96" s="48">
        <v>774</v>
      </c>
      <c r="T96" s="47">
        <v>279467086</v>
      </c>
      <c r="U96" s="49" t="s">
        <v>7</v>
      </c>
    </row>
    <row r="97" spans="1:21" ht="27" x14ac:dyDescent="0.25">
      <c r="A97" s="27" t="s">
        <v>185</v>
      </c>
      <c r="B97" s="28">
        <v>931</v>
      </c>
      <c r="C97" s="27" t="s">
        <v>115</v>
      </c>
      <c r="D97" s="34" t="s">
        <v>7</v>
      </c>
      <c r="J97" s="38" t="s">
        <v>185</v>
      </c>
      <c r="K97" s="37">
        <v>931</v>
      </c>
      <c r="L97" s="38" t="s">
        <v>115</v>
      </c>
      <c r="M97" s="39" t="s">
        <v>7</v>
      </c>
      <c r="R97" s="47" t="s">
        <v>185</v>
      </c>
      <c r="S97" s="48">
        <v>931</v>
      </c>
      <c r="T97" s="47" t="s">
        <v>115</v>
      </c>
      <c r="U97" s="49" t="s">
        <v>7</v>
      </c>
    </row>
    <row r="98" spans="1:21" x14ac:dyDescent="0.25">
      <c r="A98" s="27" t="s">
        <v>186</v>
      </c>
      <c r="B98" s="28">
        <v>775</v>
      </c>
      <c r="C98" s="27">
        <v>49390550</v>
      </c>
      <c r="D98" s="34" t="s">
        <v>7</v>
      </c>
      <c r="J98" s="38" t="s">
        <v>186</v>
      </c>
      <c r="K98" s="37">
        <v>775</v>
      </c>
      <c r="L98" s="38">
        <v>47536622</v>
      </c>
      <c r="M98" s="39" t="s">
        <v>7</v>
      </c>
      <c r="R98" s="47" t="s">
        <v>186</v>
      </c>
      <c r="S98" s="48">
        <v>775</v>
      </c>
      <c r="T98" s="47">
        <v>21739631</v>
      </c>
      <c r="U98" s="49" t="s">
        <v>7</v>
      </c>
    </row>
    <row r="99" spans="1:21" x14ac:dyDescent="0.25">
      <c r="A99" s="27" t="s">
        <v>187</v>
      </c>
      <c r="B99" s="28">
        <v>979</v>
      </c>
      <c r="C99" s="27" t="s">
        <v>115</v>
      </c>
      <c r="D99" s="34" t="s">
        <v>7</v>
      </c>
      <c r="J99" s="38" t="s">
        <v>188</v>
      </c>
      <c r="K99" s="37">
        <v>284</v>
      </c>
      <c r="L99" s="38" t="s">
        <v>115</v>
      </c>
      <c r="M99" s="39" t="s">
        <v>189</v>
      </c>
      <c r="R99" s="47" t="s">
        <v>188</v>
      </c>
      <c r="S99" s="48">
        <v>284</v>
      </c>
      <c r="T99" s="47" t="s">
        <v>115</v>
      </c>
      <c r="U99" s="49" t="s">
        <v>189</v>
      </c>
    </row>
    <row r="100" spans="1:21" x14ac:dyDescent="0.25">
      <c r="A100" s="27" t="s">
        <v>188</v>
      </c>
      <c r="B100" s="28">
        <v>284</v>
      </c>
      <c r="C100" s="27" t="s">
        <v>115</v>
      </c>
      <c r="D100" s="34" t="s">
        <v>189</v>
      </c>
      <c r="J100" s="38" t="s">
        <v>190</v>
      </c>
      <c r="K100" s="37">
        <v>225</v>
      </c>
      <c r="L100" s="38">
        <v>210157615</v>
      </c>
      <c r="M100" s="39" t="s">
        <v>7</v>
      </c>
      <c r="R100" s="47" t="s">
        <v>190</v>
      </c>
      <c r="S100" s="48">
        <v>225</v>
      </c>
      <c r="T100" s="47">
        <v>222358855</v>
      </c>
      <c r="U100" s="49" t="s">
        <v>7</v>
      </c>
    </row>
    <row r="101" spans="1:21" ht="27" x14ac:dyDescent="0.25">
      <c r="A101" s="27" t="s">
        <v>190</v>
      </c>
      <c r="B101" s="28">
        <v>225</v>
      </c>
      <c r="C101" s="27">
        <v>329653365</v>
      </c>
      <c r="D101" s="34" t="s">
        <v>7</v>
      </c>
      <c r="J101" s="38" t="s">
        <v>191</v>
      </c>
      <c r="K101" s="37">
        <v>932</v>
      </c>
      <c r="L101" s="38" t="s">
        <v>115</v>
      </c>
      <c r="M101" s="39" t="s">
        <v>189</v>
      </c>
      <c r="R101" s="47" t="s">
        <v>191</v>
      </c>
      <c r="S101" s="48">
        <v>932</v>
      </c>
      <c r="T101" s="47" t="s">
        <v>115</v>
      </c>
      <c r="U101" s="49" t="s">
        <v>189</v>
      </c>
    </row>
    <row r="102" spans="1:21" ht="27" x14ac:dyDescent="0.25">
      <c r="A102" s="27" t="s">
        <v>191</v>
      </c>
      <c r="B102" s="28">
        <v>932</v>
      </c>
      <c r="C102" s="27" t="s">
        <v>115</v>
      </c>
      <c r="D102" s="34" t="s">
        <v>189</v>
      </c>
      <c r="J102" s="38" t="s">
        <v>192</v>
      </c>
      <c r="K102" s="37">
        <v>883</v>
      </c>
      <c r="L102" s="38" t="s">
        <v>115</v>
      </c>
      <c r="M102" s="39" t="s">
        <v>7</v>
      </c>
      <c r="R102" s="47" t="s">
        <v>192</v>
      </c>
      <c r="S102" s="48">
        <v>883</v>
      </c>
      <c r="T102" s="47" t="s">
        <v>115</v>
      </c>
      <c r="U102" s="49" t="s">
        <v>7</v>
      </c>
    </row>
    <row r="103" spans="1:21" ht="27" x14ac:dyDescent="0.25">
      <c r="A103" s="27" t="s">
        <v>192</v>
      </c>
      <c r="B103" s="28">
        <v>883</v>
      </c>
      <c r="C103" s="27" t="s">
        <v>115</v>
      </c>
      <c r="D103" s="34" t="s">
        <v>7</v>
      </c>
      <c r="J103" s="38" t="s">
        <v>193</v>
      </c>
      <c r="K103" s="37">
        <v>229</v>
      </c>
      <c r="L103" s="38" t="s">
        <v>115</v>
      </c>
      <c r="M103" s="39" t="s">
        <v>189</v>
      </c>
      <c r="R103" s="47" t="s">
        <v>193</v>
      </c>
      <c r="S103" s="48">
        <v>229</v>
      </c>
      <c r="T103" s="47" t="s">
        <v>115</v>
      </c>
      <c r="U103" s="49" t="s">
        <v>189</v>
      </c>
    </row>
    <row r="104" spans="1:21" ht="27" x14ac:dyDescent="0.25">
      <c r="A104" s="27" t="s">
        <v>193</v>
      </c>
      <c r="B104" s="28">
        <v>229</v>
      </c>
      <c r="C104" s="27" t="s">
        <v>115</v>
      </c>
      <c r="D104" s="34" t="s">
        <v>189</v>
      </c>
      <c r="J104" s="38" t="s">
        <v>194</v>
      </c>
      <c r="K104" s="37">
        <v>624</v>
      </c>
      <c r="L104" s="38">
        <v>46230144</v>
      </c>
      <c r="M104" s="39" t="s">
        <v>189</v>
      </c>
      <c r="R104" s="47" t="s">
        <v>194</v>
      </c>
      <c r="S104" s="48">
        <v>624</v>
      </c>
      <c r="T104" s="47">
        <v>21201203</v>
      </c>
      <c r="U104" s="49" t="s">
        <v>189</v>
      </c>
    </row>
    <row r="105" spans="1:21" ht="27" x14ac:dyDescent="0.25">
      <c r="A105" s="27" t="s">
        <v>194</v>
      </c>
      <c r="B105" s="28">
        <v>624</v>
      </c>
      <c r="C105" s="27">
        <v>51979328</v>
      </c>
      <c r="D105" s="34" t="s">
        <v>189</v>
      </c>
      <c r="J105" s="38" t="s">
        <v>242</v>
      </c>
      <c r="K105" s="37">
        <v>227</v>
      </c>
      <c r="L105" s="38" t="s">
        <v>115</v>
      </c>
      <c r="M105" s="39" t="s">
        <v>7</v>
      </c>
      <c r="R105" s="47" t="s">
        <v>242</v>
      </c>
      <c r="S105" s="48">
        <v>227</v>
      </c>
      <c r="T105" s="47" t="s">
        <v>115</v>
      </c>
      <c r="U105" s="49" t="s">
        <v>7</v>
      </c>
    </row>
    <row r="106" spans="1:21" ht="27" x14ac:dyDescent="0.25">
      <c r="A106" s="27" t="s">
        <v>195</v>
      </c>
      <c r="B106" s="28">
        <v>227</v>
      </c>
      <c r="C106" s="27" t="s">
        <v>115</v>
      </c>
      <c r="D106" s="34" t="s">
        <v>7</v>
      </c>
      <c r="J106" s="38" t="s">
        <v>196</v>
      </c>
      <c r="K106" s="37">
        <v>776</v>
      </c>
      <c r="L106" s="38" t="s">
        <v>115</v>
      </c>
      <c r="M106" s="39" t="s">
        <v>7</v>
      </c>
      <c r="R106" s="47" t="s">
        <v>196</v>
      </c>
      <c r="S106" s="48">
        <v>776</v>
      </c>
      <c r="T106" s="47" t="s">
        <v>115</v>
      </c>
      <c r="U106" s="49" t="s">
        <v>7</v>
      </c>
    </row>
    <row r="107" spans="1:21" ht="40.5" x14ac:dyDescent="0.25">
      <c r="A107" s="27" t="s">
        <v>196</v>
      </c>
      <c r="B107" s="28">
        <v>776</v>
      </c>
      <c r="C107" s="27" t="s">
        <v>115</v>
      </c>
      <c r="D107" s="34" t="s">
        <v>7</v>
      </c>
      <c r="J107" s="38" t="s">
        <v>197</v>
      </c>
      <c r="K107" s="37">
        <v>777</v>
      </c>
      <c r="L107" s="38" t="s">
        <v>115</v>
      </c>
      <c r="M107" s="39" t="s">
        <v>7</v>
      </c>
      <c r="R107" s="47" t="s">
        <v>197</v>
      </c>
      <c r="S107" s="48">
        <v>777</v>
      </c>
      <c r="T107" s="47" t="s">
        <v>115</v>
      </c>
      <c r="U107" s="49" t="s">
        <v>7</v>
      </c>
    </row>
    <row r="108" spans="1:21" ht="40.5" x14ac:dyDescent="0.25">
      <c r="A108" s="27" t="s">
        <v>197</v>
      </c>
      <c r="B108" s="28">
        <v>777</v>
      </c>
      <c r="C108" s="27" t="s">
        <v>115</v>
      </c>
      <c r="D108" s="34" t="s">
        <v>7</v>
      </c>
      <c r="J108" s="38" t="s">
        <v>243</v>
      </c>
      <c r="K108" s="37">
        <v>781</v>
      </c>
      <c r="L108" s="38" t="s">
        <v>115</v>
      </c>
      <c r="M108" s="39" t="s">
        <v>7</v>
      </c>
      <c r="R108" s="47" t="s">
        <v>243</v>
      </c>
      <c r="S108" s="48">
        <v>781</v>
      </c>
      <c r="T108" s="47" t="s">
        <v>115</v>
      </c>
      <c r="U108" s="49" t="s">
        <v>7</v>
      </c>
    </row>
    <row r="109" spans="1:21" ht="27" x14ac:dyDescent="0.25">
      <c r="A109" s="27" t="s">
        <v>198</v>
      </c>
      <c r="B109" s="28">
        <v>782</v>
      </c>
      <c r="C109" s="27" t="s">
        <v>115</v>
      </c>
      <c r="D109" s="34" t="s">
        <v>7</v>
      </c>
      <c r="J109" s="38" t="s">
        <v>244</v>
      </c>
      <c r="K109" s="37">
        <v>821</v>
      </c>
      <c r="L109" s="38" t="s">
        <v>115</v>
      </c>
      <c r="M109" s="39" t="s">
        <v>189</v>
      </c>
      <c r="R109" s="47" t="s">
        <v>244</v>
      </c>
      <c r="S109" s="48">
        <v>821</v>
      </c>
      <c r="T109" s="47" t="s">
        <v>115</v>
      </c>
      <c r="U109" s="49" t="s">
        <v>189</v>
      </c>
    </row>
    <row r="110" spans="1:21" ht="27" x14ac:dyDescent="0.25">
      <c r="A110" s="27" t="s">
        <v>199</v>
      </c>
      <c r="B110" s="28">
        <v>835</v>
      </c>
      <c r="C110" s="27" t="s">
        <v>115</v>
      </c>
      <c r="D110" s="34" t="s">
        <v>7</v>
      </c>
      <c r="J110" s="38" t="s">
        <v>198</v>
      </c>
      <c r="K110" s="37">
        <v>782</v>
      </c>
      <c r="L110" s="38" t="s">
        <v>115</v>
      </c>
      <c r="M110" s="39" t="s">
        <v>7</v>
      </c>
      <c r="R110" s="47" t="s">
        <v>198</v>
      </c>
      <c r="S110" s="48">
        <v>782</v>
      </c>
      <c r="T110" s="47" t="s">
        <v>115</v>
      </c>
      <c r="U110" s="49" t="s">
        <v>7</v>
      </c>
    </row>
    <row r="111" spans="1:21" ht="27" x14ac:dyDescent="0.25">
      <c r="A111" s="27" t="s">
        <v>200</v>
      </c>
      <c r="B111" s="28">
        <v>791</v>
      </c>
      <c r="C111" s="27" t="s">
        <v>115</v>
      </c>
      <c r="D111" s="34" t="s">
        <v>7</v>
      </c>
      <c r="J111" s="38" t="s">
        <v>199</v>
      </c>
      <c r="K111" s="37">
        <v>835</v>
      </c>
      <c r="L111" s="38" t="s">
        <v>115</v>
      </c>
      <c r="M111" s="39" t="s">
        <v>7</v>
      </c>
      <c r="R111" s="47" t="s">
        <v>199</v>
      </c>
      <c r="S111" s="48">
        <v>835</v>
      </c>
      <c r="T111" s="47" t="s">
        <v>115</v>
      </c>
      <c r="U111" s="49" t="s">
        <v>7</v>
      </c>
    </row>
    <row r="112" spans="1:21" x14ac:dyDescent="0.25">
      <c r="A112" s="27" t="s">
        <v>201</v>
      </c>
      <c r="B112" s="28">
        <v>933</v>
      </c>
      <c r="C112" s="27" t="s">
        <v>115</v>
      </c>
      <c r="D112" s="34" t="s">
        <v>189</v>
      </c>
      <c r="J112" s="38" t="s">
        <v>200</v>
      </c>
      <c r="K112" s="37">
        <v>791</v>
      </c>
      <c r="L112" s="38" t="s">
        <v>115</v>
      </c>
      <c r="M112" s="39" t="s">
        <v>7</v>
      </c>
      <c r="R112" s="47" t="s">
        <v>200</v>
      </c>
      <c r="S112" s="48">
        <v>791</v>
      </c>
      <c r="T112" s="47" t="s">
        <v>115</v>
      </c>
      <c r="U112" s="49" t="s">
        <v>7</v>
      </c>
    </row>
    <row r="113" spans="1:21" ht="27" x14ac:dyDescent="0.25">
      <c r="A113" s="27" t="s">
        <v>202</v>
      </c>
      <c r="B113" s="28">
        <v>889</v>
      </c>
      <c r="C113" s="27" t="s">
        <v>115</v>
      </c>
      <c r="D113" s="34" t="s">
        <v>189</v>
      </c>
      <c r="J113" s="38" t="s">
        <v>201</v>
      </c>
      <c r="K113" s="37">
        <v>933</v>
      </c>
      <c r="L113" s="38" t="s">
        <v>115</v>
      </c>
      <c r="M113" s="39" t="s">
        <v>189</v>
      </c>
      <c r="R113" s="47" t="s">
        <v>201</v>
      </c>
      <c r="S113" s="48">
        <v>933</v>
      </c>
      <c r="T113" s="47" t="s">
        <v>115</v>
      </c>
      <c r="U113" s="49" t="s">
        <v>189</v>
      </c>
    </row>
    <row r="114" spans="1:21" ht="27" x14ac:dyDescent="0.25">
      <c r="A114" s="27" t="s">
        <v>203</v>
      </c>
      <c r="B114" s="28">
        <v>275</v>
      </c>
      <c r="C114" s="27" t="s">
        <v>115</v>
      </c>
      <c r="D114" s="34" t="s">
        <v>189</v>
      </c>
      <c r="J114" s="38" t="s">
        <v>202</v>
      </c>
      <c r="K114" s="37">
        <v>889</v>
      </c>
      <c r="L114" s="38" t="s">
        <v>115</v>
      </c>
      <c r="M114" s="39" t="s">
        <v>189</v>
      </c>
      <c r="R114" s="47" t="s">
        <v>202</v>
      </c>
      <c r="S114" s="48">
        <v>889</v>
      </c>
      <c r="T114" s="47" t="s">
        <v>115</v>
      </c>
      <c r="U114" s="49" t="s">
        <v>189</v>
      </c>
    </row>
    <row r="115" spans="1:21" ht="27" x14ac:dyDescent="0.25">
      <c r="A115" s="27" t="s">
        <v>204</v>
      </c>
      <c r="B115" s="28">
        <v>226</v>
      </c>
      <c r="C115" s="27">
        <v>179311470</v>
      </c>
      <c r="D115" s="34" t="s">
        <v>189</v>
      </c>
      <c r="J115" s="38" t="s">
        <v>203</v>
      </c>
      <c r="K115" s="37">
        <v>275</v>
      </c>
      <c r="L115" s="38" t="s">
        <v>115</v>
      </c>
      <c r="M115" s="39" t="s">
        <v>189</v>
      </c>
      <c r="R115" s="47" t="s">
        <v>203</v>
      </c>
      <c r="S115" s="48">
        <v>275</v>
      </c>
      <c r="T115" s="47" t="s">
        <v>115</v>
      </c>
      <c r="U115" s="49" t="s">
        <v>189</v>
      </c>
    </row>
    <row r="116" spans="1:21" ht="27" x14ac:dyDescent="0.25">
      <c r="A116" s="27" t="s">
        <v>205</v>
      </c>
      <c r="B116" s="28">
        <v>231</v>
      </c>
      <c r="C116" s="27">
        <v>513142945</v>
      </c>
      <c r="D116" s="34" t="s">
        <v>206</v>
      </c>
      <c r="J116" s="38" t="s">
        <v>204</v>
      </c>
      <c r="K116" s="37">
        <v>226</v>
      </c>
      <c r="L116" s="38">
        <v>160275713</v>
      </c>
      <c r="M116" s="39" t="s">
        <v>189</v>
      </c>
      <c r="R116" s="47" t="s">
        <v>204</v>
      </c>
      <c r="S116" s="48">
        <v>226</v>
      </c>
      <c r="T116" s="47">
        <v>83162849</v>
      </c>
      <c r="U116" s="49" t="s">
        <v>189</v>
      </c>
    </row>
    <row r="117" spans="1:21" ht="27" x14ac:dyDescent="0.25">
      <c r="A117" s="27" t="s">
        <v>207</v>
      </c>
      <c r="B117" s="28">
        <v>934</v>
      </c>
      <c r="C117" s="27" t="s">
        <v>115</v>
      </c>
      <c r="D117" s="34" t="s">
        <v>206</v>
      </c>
      <c r="J117" s="38" t="s">
        <v>205</v>
      </c>
      <c r="K117" s="37">
        <v>231</v>
      </c>
      <c r="L117" s="38">
        <v>399211143</v>
      </c>
      <c r="M117" s="39" t="s">
        <v>206</v>
      </c>
      <c r="R117" s="47" t="s">
        <v>205</v>
      </c>
      <c r="S117" s="48">
        <v>231</v>
      </c>
      <c r="T117" s="47">
        <v>374228368</v>
      </c>
      <c r="U117" s="49" t="s">
        <v>206</v>
      </c>
    </row>
    <row r="118" spans="1:21" ht="27" x14ac:dyDescent="0.25">
      <c r="A118" s="27" t="s">
        <v>208</v>
      </c>
      <c r="B118" s="28">
        <v>318</v>
      </c>
      <c r="C118" s="27">
        <v>49390550</v>
      </c>
      <c r="D118" s="34" t="s">
        <v>206</v>
      </c>
      <c r="J118" s="38" t="s">
        <v>207</v>
      </c>
      <c r="K118" s="37">
        <v>934</v>
      </c>
      <c r="L118" s="38" t="s">
        <v>115</v>
      </c>
      <c r="M118" s="39" t="s">
        <v>206</v>
      </c>
      <c r="R118" s="47" t="s">
        <v>207</v>
      </c>
      <c r="S118" s="48">
        <v>934</v>
      </c>
      <c r="T118" s="47" t="s">
        <v>115</v>
      </c>
      <c r="U118" s="49" t="s">
        <v>206</v>
      </c>
    </row>
    <row r="119" spans="1:21" x14ac:dyDescent="0.25">
      <c r="A119" s="27" t="s">
        <v>209</v>
      </c>
      <c r="B119" s="28">
        <v>232</v>
      </c>
      <c r="C119" s="27" t="s">
        <v>115</v>
      </c>
      <c r="D119" s="34" t="s">
        <v>206</v>
      </c>
      <c r="J119" s="38" t="s">
        <v>208</v>
      </c>
      <c r="K119" s="37">
        <v>318</v>
      </c>
      <c r="L119" s="38">
        <v>47536622</v>
      </c>
      <c r="M119" s="39" t="s">
        <v>206</v>
      </c>
      <c r="R119" s="47" t="s">
        <v>208</v>
      </c>
      <c r="S119" s="48">
        <v>318</v>
      </c>
      <c r="T119" s="47">
        <v>44973152</v>
      </c>
      <c r="U119" s="49" t="s">
        <v>206</v>
      </c>
    </row>
    <row r="120" spans="1:21" ht="27" x14ac:dyDescent="0.25">
      <c r="A120" s="27" t="s">
        <v>210</v>
      </c>
      <c r="B120" s="28">
        <v>625</v>
      </c>
      <c r="C120" s="27">
        <v>106969221</v>
      </c>
      <c r="D120" s="27" t="s">
        <v>211</v>
      </c>
      <c r="J120" s="38" t="s">
        <v>209</v>
      </c>
      <c r="K120" s="37">
        <v>232</v>
      </c>
      <c r="L120" s="38" t="s">
        <v>115</v>
      </c>
      <c r="M120" s="39" t="s">
        <v>206</v>
      </c>
      <c r="R120" s="47" t="s">
        <v>209</v>
      </c>
      <c r="S120" s="48">
        <v>232</v>
      </c>
      <c r="T120" s="47" t="s">
        <v>115</v>
      </c>
      <c r="U120" s="49" t="s">
        <v>206</v>
      </c>
    </row>
    <row r="121" spans="1:21" ht="27" x14ac:dyDescent="0.25">
      <c r="A121" s="27" t="s">
        <v>212</v>
      </c>
      <c r="B121" s="28">
        <v>935</v>
      </c>
      <c r="C121" s="27" t="s">
        <v>115</v>
      </c>
      <c r="D121" s="27" t="s">
        <v>211</v>
      </c>
      <c r="J121" s="38" t="s">
        <v>210</v>
      </c>
      <c r="K121" s="37">
        <v>625</v>
      </c>
      <c r="L121" s="38">
        <v>98889843</v>
      </c>
      <c r="M121" s="38" t="s">
        <v>211</v>
      </c>
      <c r="R121" s="47" t="s">
        <v>210</v>
      </c>
      <c r="S121" s="48">
        <v>625</v>
      </c>
      <c r="T121" s="47">
        <v>66547505</v>
      </c>
      <c r="U121" s="47" t="s">
        <v>211</v>
      </c>
    </row>
    <row r="122" spans="1:21" ht="27" x14ac:dyDescent="0.25">
      <c r="A122" s="27" t="s">
        <v>213</v>
      </c>
      <c r="B122" s="28">
        <v>626</v>
      </c>
      <c r="C122" s="27">
        <v>74172007</v>
      </c>
      <c r="D122" s="27" t="s">
        <v>211</v>
      </c>
      <c r="J122" s="38" t="s">
        <v>212</v>
      </c>
      <c r="K122" s="37">
        <v>935</v>
      </c>
      <c r="L122" s="38" t="s">
        <v>115</v>
      </c>
      <c r="M122" s="38" t="s">
        <v>211</v>
      </c>
      <c r="R122" s="47" t="s">
        <v>212</v>
      </c>
      <c r="S122" s="48">
        <v>935</v>
      </c>
      <c r="T122" s="47" t="s">
        <v>115</v>
      </c>
      <c r="U122" s="47" t="s">
        <v>211</v>
      </c>
    </row>
    <row r="123" spans="1:21" ht="27" x14ac:dyDescent="0.25">
      <c r="A123" s="27" t="s">
        <v>214</v>
      </c>
      <c r="B123" s="28">
        <v>939</v>
      </c>
      <c r="C123" s="27" t="s">
        <v>115</v>
      </c>
      <c r="D123" s="27" t="s">
        <v>211</v>
      </c>
      <c r="J123" s="38" t="s">
        <v>213</v>
      </c>
      <c r="K123" s="37">
        <v>626</v>
      </c>
      <c r="L123" s="38">
        <v>44133099</v>
      </c>
      <c r="M123" s="38" t="s">
        <v>211</v>
      </c>
      <c r="R123" s="47" t="s">
        <v>213</v>
      </c>
      <c r="S123" s="48">
        <v>626</v>
      </c>
      <c r="T123" s="47">
        <v>44471771</v>
      </c>
      <c r="U123" s="47" t="s">
        <v>211</v>
      </c>
    </row>
    <row r="124" spans="1:21" ht="27" x14ac:dyDescent="0.25">
      <c r="A124" s="27" t="s">
        <v>215</v>
      </c>
      <c r="B124" s="28">
        <v>627</v>
      </c>
      <c r="C124" s="27">
        <v>44827867</v>
      </c>
      <c r="D124" s="27" t="s">
        <v>216</v>
      </c>
      <c r="J124" s="38" t="s">
        <v>214</v>
      </c>
      <c r="K124" s="37">
        <v>939</v>
      </c>
      <c r="L124" s="38" t="s">
        <v>115</v>
      </c>
      <c r="M124" s="38" t="s">
        <v>211</v>
      </c>
      <c r="R124" s="47" t="s">
        <v>214</v>
      </c>
      <c r="S124" s="48">
        <v>939</v>
      </c>
      <c r="T124" s="47" t="s">
        <v>115</v>
      </c>
      <c r="U124" s="47" t="s">
        <v>211</v>
      </c>
    </row>
    <row r="125" spans="1:21" ht="27" x14ac:dyDescent="0.25">
      <c r="A125" s="27" t="s">
        <v>217</v>
      </c>
      <c r="B125" s="28">
        <v>904</v>
      </c>
      <c r="C125" s="27" t="s">
        <v>115</v>
      </c>
      <c r="D125" s="27" t="s">
        <v>216</v>
      </c>
      <c r="J125" s="38" t="s">
        <v>245</v>
      </c>
      <c r="K125" s="37">
        <v>854</v>
      </c>
      <c r="L125" s="38" t="s">
        <v>115</v>
      </c>
      <c r="M125" s="38" t="s">
        <v>211</v>
      </c>
      <c r="R125" s="47" t="s">
        <v>245</v>
      </c>
      <c r="S125" s="48">
        <v>854</v>
      </c>
      <c r="T125" s="47" t="s">
        <v>115</v>
      </c>
      <c r="U125" s="47" t="s">
        <v>211</v>
      </c>
    </row>
    <row r="126" spans="1:21" ht="27" x14ac:dyDescent="0.25">
      <c r="A126" s="27" t="s">
        <v>218</v>
      </c>
      <c r="B126" s="28">
        <v>838</v>
      </c>
      <c r="C126" s="27">
        <v>136313361</v>
      </c>
      <c r="D126" s="27" t="s">
        <v>219</v>
      </c>
      <c r="J126" s="38" t="s">
        <v>215</v>
      </c>
      <c r="K126" s="37">
        <v>627</v>
      </c>
      <c r="L126" s="38">
        <v>40068928</v>
      </c>
      <c r="M126" s="38" t="s">
        <v>216</v>
      </c>
      <c r="R126" s="47" t="s">
        <v>215</v>
      </c>
      <c r="S126" s="48">
        <v>627</v>
      </c>
      <c r="T126" s="47">
        <v>17462187</v>
      </c>
      <c r="U126" s="47" t="s">
        <v>216</v>
      </c>
    </row>
    <row r="127" spans="1:21" ht="27" x14ac:dyDescent="0.25">
      <c r="A127" s="27" t="s">
        <v>220</v>
      </c>
      <c r="B127" s="28">
        <v>936</v>
      </c>
      <c r="C127" s="27" t="s">
        <v>115</v>
      </c>
      <c r="D127" s="27" t="s">
        <v>219</v>
      </c>
      <c r="J127" s="38" t="s">
        <v>217</v>
      </c>
      <c r="K127" s="37">
        <v>904</v>
      </c>
      <c r="L127" s="38" t="s">
        <v>115</v>
      </c>
      <c r="M127" s="38" t="s">
        <v>216</v>
      </c>
      <c r="R127" s="47" t="s">
        <v>217</v>
      </c>
      <c r="S127" s="48">
        <v>904</v>
      </c>
      <c r="T127" s="47" t="s">
        <v>115</v>
      </c>
      <c r="U127" s="47" t="s">
        <v>216</v>
      </c>
    </row>
    <row r="128" spans="1:21" ht="27" x14ac:dyDescent="0.25">
      <c r="A128" s="27" t="s">
        <v>221</v>
      </c>
      <c r="B128" s="28">
        <v>937</v>
      </c>
      <c r="C128" s="27" t="s">
        <v>115</v>
      </c>
      <c r="D128" s="27" t="s">
        <v>219</v>
      </c>
      <c r="J128" s="38" t="s">
        <v>218</v>
      </c>
      <c r="K128" s="37">
        <v>838</v>
      </c>
      <c r="L128" s="38">
        <v>102954014</v>
      </c>
      <c r="M128" s="38" t="s">
        <v>219</v>
      </c>
      <c r="R128" s="47" t="s">
        <v>218</v>
      </c>
      <c r="S128" s="48">
        <v>838</v>
      </c>
      <c r="T128" s="47">
        <v>93557089</v>
      </c>
      <c r="U128" s="47" t="s">
        <v>219</v>
      </c>
    </row>
    <row r="129" spans="1:21" ht="40.5" x14ac:dyDescent="0.25">
      <c r="A129" s="27" t="s">
        <v>222</v>
      </c>
      <c r="B129" s="28">
        <v>845</v>
      </c>
      <c r="C129" s="27" t="s">
        <v>115</v>
      </c>
      <c r="D129" s="27" t="s">
        <v>115</v>
      </c>
      <c r="J129" s="38" t="s">
        <v>220</v>
      </c>
      <c r="K129" s="37">
        <v>936</v>
      </c>
      <c r="L129" s="38" t="s">
        <v>115</v>
      </c>
      <c r="M129" s="38" t="s">
        <v>219</v>
      </c>
      <c r="R129" s="47" t="s">
        <v>220</v>
      </c>
      <c r="S129" s="48">
        <v>936</v>
      </c>
      <c r="T129" s="47" t="s">
        <v>115</v>
      </c>
      <c r="U129" s="47" t="s">
        <v>219</v>
      </c>
    </row>
    <row r="130" spans="1:21" ht="27" x14ac:dyDescent="0.25">
      <c r="A130" s="27" t="s">
        <v>223</v>
      </c>
      <c r="B130" s="28">
        <v>818</v>
      </c>
      <c r="C130" s="27" t="s">
        <v>115</v>
      </c>
      <c r="D130" s="34" t="s">
        <v>7</v>
      </c>
      <c r="J130" s="38" t="s">
        <v>221</v>
      </c>
      <c r="K130" s="37">
        <v>937</v>
      </c>
      <c r="L130" s="38" t="s">
        <v>115</v>
      </c>
      <c r="M130" s="38" t="s">
        <v>219</v>
      </c>
      <c r="R130" s="47" t="s">
        <v>221</v>
      </c>
      <c r="S130" s="48">
        <v>937</v>
      </c>
      <c r="T130" s="47" t="s">
        <v>115</v>
      </c>
      <c r="U130" s="47" t="s">
        <v>219</v>
      </c>
    </row>
    <row r="131" spans="1:21" ht="40.5" x14ac:dyDescent="0.25">
      <c r="A131" s="27" t="s">
        <v>224</v>
      </c>
      <c r="B131" s="28">
        <v>842</v>
      </c>
      <c r="C131" s="27" t="s">
        <v>115</v>
      </c>
      <c r="D131" s="34" t="s">
        <v>189</v>
      </c>
      <c r="J131" s="38" t="s">
        <v>246</v>
      </c>
      <c r="K131" s="37">
        <v>845</v>
      </c>
      <c r="L131" s="38" t="s">
        <v>115</v>
      </c>
      <c r="M131" s="38" t="s">
        <v>115</v>
      </c>
      <c r="R131" s="47" t="s">
        <v>246</v>
      </c>
      <c r="S131" s="48">
        <v>845</v>
      </c>
      <c r="T131" s="47" t="s">
        <v>115</v>
      </c>
      <c r="U131" s="47" t="s">
        <v>115</v>
      </c>
    </row>
    <row r="132" spans="1:21" ht="27" x14ac:dyDescent="0.25">
      <c r="A132" s="27" t="s">
        <v>225</v>
      </c>
      <c r="B132" s="28">
        <v>980</v>
      </c>
      <c r="C132" s="27" t="s">
        <v>115</v>
      </c>
      <c r="D132" s="34" t="s">
        <v>7</v>
      </c>
      <c r="J132" s="38" t="s">
        <v>223</v>
      </c>
      <c r="K132" s="37">
        <v>818</v>
      </c>
      <c r="L132" s="38" t="s">
        <v>115</v>
      </c>
      <c r="M132" s="39" t="s">
        <v>7</v>
      </c>
      <c r="R132" s="47" t="s">
        <v>223</v>
      </c>
      <c r="S132" s="48">
        <v>818</v>
      </c>
      <c r="T132" s="47" t="s">
        <v>115</v>
      </c>
      <c r="U132" s="49" t="s">
        <v>7</v>
      </c>
    </row>
    <row r="133" spans="1:21" x14ac:dyDescent="0.25">
      <c r="A133" s="27" t="s">
        <v>226</v>
      </c>
      <c r="B133" s="28">
        <v>981</v>
      </c>
      <c r="C133" s="27" t="s">
        <v>115</v>
      </c>
      <c r="D133" s="34" t="s">
        <v>189</v>
      </c>
      <c r="J133" s="38" t="s">
        <v>224</v>
      </c>
      <c r="K133" s="37">
        <v>842</v>
      </c>
      <c r="L133" s="38" t="s">
        <v>115</v>
      </c>
      <c r="M133" s="39" t="s">
        <v>189</v>
      </c>
      <c r="R133" s="47" t="s">
        <v>224</v>
      </c>
      <c r="S133" s="48">
        <v>842</v>
      </c>
      <c r="T133" s="47" t="s">
        <v>115</v>
      </c>
      <c r="U133" s="49" t="s">
        <v>189</v>
      </c>
    </row>
    <row r="134" spans="1:21" x14ac:dyDescent="0.25">
      <c r="A134" s="27" t="s">
        <v>227</v>
      </c>
      <c r="B134" s="28">
        <v>819</v>
      </c>
      <c r="C134" s="27" t="s">
        <v>115</v>
      </c>
      <c r="D134" s="34" t="s">
        <v>7</v>
      </c>
      <c r="J134" s="38" t="s">
        <v>227</v>
      </c>
      <c r="K134" s="37">
        <v>819</v>
      </c>
      <c r="L134" s="38" t="s">
        <v>115</v>
      </c>
      <c r="M134" s="39" t="s">
        <v>7</v>
      </c>
      <c r="R134" s="47" t="s">
        <v>227</v>
      </c>
      <c r="S134" s="48">
        <v>819</v>
      </c>
      <c r="T134" s="47" t="s">
        <v>115</v>
      </c>
      <c r="U134" s="49" t="s">
        <v>7</v>
      </c>
    </row>
    <row r="135" spans="1:21" x14ac:dyDescent="0.25">
      <c r="A135" s="27" t="s">
        <v>228</v>
      </c>
      <c r="B135" s="28">
        <v>837</v>
      </c>
      <c r="C135" s="27" t="s">
        <v>115</v>
      </c>
      <c r="D135" s="34" t="s">
        <v>189</v>
      </c>
      <c r="J135" s="38" t="s">
        <v>228</v>
      </c>
      <c r="K135" s="37">
        <v>837</v>
      </c>
      <c r="L135" s="38" t="s">
        <v>115</v>
      </c>
      <c r="M135" s="39" t="s">
        <v>189</v>
      </c>
      <c r="R135" s="47" t="s">
        <v>228</v>
      </c>
      <c r="S135" s="48">
        <v>837</v>
      </c>
      <c r="T135" s="47" t="s">
        <v>115</v>
      </c>
      <c r="U135" s="49" t="s">
        <v>189</v>
      </c>
    </row>
    <row r="136" spans="1:21" ht="27" x14ac:dyDescent="0.25">
      <c r="A136" s="27" t="s">
        <v>229</v>
      </c>
      <c r="B136" s="28">
        <v>820</v>
      </c>
      <c r="C136" s="27" t="s">
        <v>115</v>
      </c>
      <c r="D136" s="34" t="s">
        <v>189</v>
      </c>
      <c r="J136" s="38" t="s">
        <v>229</v>
      </c>
      <c r="K136" s="37">
        <v>820</v>
      </c>
      <c r="L136" s="38" t="s">
        <v>115</v>
      </c>
      <c r="M136" s="39" t="s">
        <v>189</v>
      </c>
      <c r="R136" s="47" t="s">
        <v>229</v>
      </c>
      <c r="S136" s="48">
        <v>820</v>
      </c>
      <c r="T136" s="47" t="s">
        <v>115</v>
      </c>
      <c r="U136" s="49" t="s">
        <v>189</v>
      </c>
    </row>
    <row r="137" spans="1:21" x14ac:dyDescent="0.25">
      <c r="A137" s="27" t="s">
        <v>230</v>
      </c>
      <c r="B137" s="28">
        <v>228</v>
      </c>
      <c r="C137" s="27" t="s">
        <v>115</v>
      </c>
      <c r="D137" s="34" t="s">
        <v>206</v>
      </c>
      <c r="J137" s="38" t="s">
        <v>230</v>
      </c>
      <c r="K137" s="37">
        <v>228</v>
      </c>
      <c r="L137" s="38" t="s">
        <v>115</v>
      </c>
      <c r="M137" s="39" t="s">
        <v>206</v>
      </c>
      <c r="R137" s="47" t="s">
        <v>230</v>
      </c>
      <c r="S137" s="48">
        <v>228</v>
      </c>
      <c r="T137" s="47" t="s">
        <v>115</v>
      </c>
      <c r="U137" s="49" t="s">
        <v>206</v>
      </c>
    </row>
    <row r="138" spans="1:21" x14ac:dyDescent="0.25">
      <c r="A138" s="27" t="s">
        <v>231</v>
      </c>
      <c r="B138" s="28">
        <v>840</v>
      </c>
      <c r="C138" s="27" t="s">
        <v>115</v>
      </c>
      <c r="D138" s="34" t="s">
        <v>206</v>
      </c>
      <c r="J138" s="38" t="s">
        <v>247</v>
      </c>
      <c r="K138" s="37">
        <v>840</v>
      </c>
      <c r="L138" s="38" t="s">
        <v>115</v>
      </c>
      <c r="M138" s="39" t="s">
        <v>206</v>
      </c>
      <c r="R138" s="47" t="s">
        <v>247</v>
      </c>
      <c r="S138" s="48">
        <v>840</v>
      </c>
      <c r="T138" s="47" t="s">
        <v>115</v>
      </c>
      <c r="U138" s="49" t="s">
        <v>206</v>
      </c>
    </row>
    <row r="139" spans="1:21" ht="27" x14ac:dyDescent="0.25">
      <c r="A139" s="27" t="s">
        <v>232</v>
      </c>
      <c r="B139" s="28">
        <v>836</v>
      </c>
      <c r="C139" s="27" t="s">
        <v>115</v>
      </c>
      <c r="D139" s="27" t="s">
        <v>115</v>
      </c>
      <c r="J139" s="38" t="s">
        <v>248</v>
      </c>
      <c r="K139" s="37">
        <v>836</v>
      </c>
      <c r="L139" s="38" t="s">
        <v>115</v>
      </c>
      <c r="M139" s="38" t="s">
        <v>115</v>
      </c>
      <c r="R139" s="47" t="s">
        <v>248</v>
      </c>
      <c r="S139" s="48">
        <v>836</v>
      </c>
      <c r="T139" s="47" t="s">
        <v>115</v>
      </c>
      <c r="U139" s="47" t="s">
        <v>115</v>
      </c>
    </row>
    <row r="140" spans="1:21" x14ac:dyDescent="0.25">
      <c r="A140" s="27" t="s">
        <v>233</v>
      </c>
      <c r="B140" s="28">
        <v>982</v>
      </c>
      <c r="C140" s="27" t="s">
        <v>115</v>
      </c>
      <c r="D140" s="27" t="s">
        <v>115</v>
      </c>
      <c r="J140" s="38" t="s">
        <v>249</v>
      </c>
      <c r="K140" s="37">
        <v>320</v>
      </c>
      <c r="L140" s="38" t="s">
        <v>115</v>
      </c>
      <c r="M140" s="38" t="s">
        <v>115</v>
      </c>
      <c r="R140" s="47" t="s">
        <v>249</v>
      </c>
      <c r="S140" s="48">
        <v>320</v>
      </c>
      <c r="T140" s="47" t="s">
        <v>115</v>
      </c>
      <c r="U140" s="47" t="s">
        <v>115</v>
      </c>
    </row>
    <row r="141" spans="1:21" ht="27" x14ac:dyDescent="0.25">
      <c r="A141" s="27" t="s">
        <v>234</v>
      </c>
      <c r="B141" s="28">
        <v>320</v>
      </c>
      <c r="C141" s="27" t="s">
        <v>115</v>
      </c>
      <c r="D141" s="27" t="s">
        <v>115</v>
      </c>
      <c r="J141" s="38" t="s">
        <v>236</v>
      </c>
      <c r="K141" s="37">
        <v>828</v>
      </c>
      <c r="L141" s="38" t="s">
        <v>115</v>
      </c>
      <c r="M141" s="39" t="s">
        <v>7</v>
      </c>
      <c r="R141" s="47" t="s">
        <v>236</v>
      </c>
      <c r="S141" s="48">
        <v>828</v>
      </c>
      <c r="T141" s="47" t="s">
        <v>115</v>
      </c>
      <c r="U141" s="49" t="s">
        <v>7</v>
      </c>
    </row>
    <row r="142" spans="1:21" x14ac:dyDescent="0.25">
      <c r="A142" s="27" t="s">
        <v>235</v>
      </c>
      <c r="B142" s="28">
        <v>983</v>
      </c>
      <c r="C142" s="27" t="s">
        <v>115</v>
      </c>
      <c r="D142" s="27" t="s">
        <v>115</v>
      </c>
      <c r="J142" s="38" t="s">
        <v>237</v>
      </c>
      <c r="K142" s="37">
        <v>830</v>
      </c>
      <c r="L142" s="38" t="s">
        <v>115</v>
      </c>
      <c r="M142" s="39" t="s">
        <v>189</v>
      </c>
      <c r="R142" s="47" t="s">
        <v>237</v>
      </c>
      <c r="S142" s="48">
        <v>830</v>
      </c>
      <c r="T142" s="47" t="s">
        <v>115</v>
      </c>
      <c r="U142" s="49" t="s">
        <v>189</v>
      </c>
    </row>
    <row r="143" spans="1:21" x14ac:dyDescent="0.25">
      <c r="A143" s="27" t="s">
        <v>236</v>
      </c>
      <c r="B143" s="28">
        <v>828</v>
      </c>
      <c r="C143" s="27" t="s">
        <v>115</v>
      </c>
      <c r="D143" s="34" t="s">
        <v>7</v>
      </c>
      <c r="J143" s="38" t="s">
        <v>238</v>
      </c>
      <c r="K143" s="37">
        <v>829</v>
      </c>
      <c r="L143" s="38" t="s">
        <v>115</v>
      </c>
      <c r="M143" s="39" t="s">
        <v>206</v>
      </c>
      <c r="R143" s="47" t="s">
        <v>238</v>
      </c>
      <c r="S143" s="48">
        <v>829</v>
      </c>
      <c r="T143" s="47" t="s">
        <v>115</v>
      </c>
      <c r="U143" s="49" t="s">
        <v>206</v>
      </c>
    </row>
    <row r="144" spans="1:21" x14ac:dyDescent="0.25">
      <c r="A144" s="27" t="s">
        <v>237</v>
      </c>
      <c r="B144" s="28">
        <v>830</v>
      </c>
      <c r="C144" s="27" t="s">
        <v>115</v>
      </c>
      <c r="D144" s="34" t="s">
        <v>189</v>
      </c>
    </row>
    <row r="145" spans="1:4" x14ac:dyDescent="0.25">
      <c r="A145" s="27" t="s">
        <v>238</v>
      </c>
      <c r="B145" s="28">
        <v>829</v>
      </c>
      <c r="C145" s="27" t="s">
        <v>115</v>
      </c>
      <c r="D145" s="34" t="s">
        <v>206</v>
      </c>
    </row>
    <row r="146" spans="1:4" x14ac:dyDescent="0.25">
      <c r="A146" s="33"/>
      <c r="B146" s="33"/>
      <c r="C146" s="33"/>
      <c r="D146" s="33"/>
    </row>
  </sheetData>
  <mergeCells count="11">
    <mergeCell ref="R3:T3"/>
    <mergeCell ref="R22:T22"/>
    <mergeCell ref="R39:U39"/>
    <mergeCell ref="R94:U94"/>
    <mergeCell ref="A94:D94"/>
    <mergeCell ref="A3:C3"/>
    <mergeCell ref="A30:C30"/>
    <mergeCell ref="J3:L3"/>
    <mergeCell ref="J27:L27"/>
    <mergeCell ref="J39:M39"/>
    <mergeCell ref="A39:D3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57"/>
  <sheetViews>
    <sheetView showGridLines="0" tabSelected="1" workbookViewId="0">
      <selection activeCell="B18" sqref="B18"/>
    </sheetView>
  </sheetViews>
  <sheetFormatPr baseColWidth="10" defaultRowHeight="12" x14ac:dyDescent="0.2"/>
  <cols>
    <col min="1" max="1" width="11.42578125" style="13"/>
    <col min="2" max="2" width="90.140625" style="13" customWidth="1"/>
    <col min="3" max="3" width="4.7109375" style="13" customWidth="1"/>
    <col min="4" max="4" width="17.7109375" style="13" customWidth="1"/>
    <col min="5" max="5" width="17.28515625" style="14" customWidth="1"/>
    <col min="6" max="16384" width="11.42578125" style="13"/>
  </cols>
  <sheetData>
    <row r="2" spans="2:6" x14ac:dyDescent="0.2">
      <c r="B2" s="12" t="s">
        <v>145</v>
      </c>
    </row>
    <row r="4" spans="2:6" ht="75" customHeight="1" x14ac:dyDescent="0.2">
      <c r="B4" s="94" t="s">
        <v>146</v>
      </c>
      <c r="C4" s="94"/>
      <c r="D4" s="94"/>
      <c r="E4" s="94"/>
    </row>
    <row r="5" spans="2:6" ht="60" customHeight="1" x14ac:dyDescent="0.2">
      <c r="B5" s="94" t="s">
        <v>170</v>
      </c>
      <c r="C5" s="94"/>
      <c r="D5" s="94"/>
      <c r="E5" s="94"/>
    </row>
    <row r="7" spans="2:6" ht="12.75" thickBot="1" x14ac:dyDescent="0.25">
      <c r="E7" s="15" t="s">
        <v>147</v>
      </c>
    </row>
    <row r="9" spans="2:6" x14ac:dyDescent="0.2">
      <c r="B9" s="12" t="s">
        <v>148</v>
      </c>
      <c r="C9" s="16" t="s">
        <v>149</v>
      </c>
      <c r="E9" s="17">
        <v>1666156921</v>
      </c>
    </row>
    <row r="11" spans="2:6" x14ac:dyDescent="0.2">
      <c r="B11" s="13" t="s">
        <v>150</v>
      </c>
    </row>
    <row r="12" spans="2:6" x14ac:dyDescent="0.2">
      <c r="B12" s="13" t="s">
        <v>6</v>
      </c>
      <c r="C12" s="13" t="s">
        <v>149</v>
      </c>
      <c r="D12" s="13">
        <v>0</v>
      </c>
    </row>
    <row r="13" spans="2:6" x14ac:dyDescent="0.2">
      <c r="B13" s="13" t="s">
        <v>171</v>
      </c>
      <c r="C13" s="13" t="s">
        <v>151</v>
      </c>
      <c r="D13" s="18">
        <v>0</v>
      </c>
      <c r="F13" s="18" t="s">
        <v>172</v>
      </c>
    </row>
    <row r="14" spans="2:6" x14ac:dyDescent="0.2">
      <c r="B14" s="13" t="s">
        <v>8</v>
      </c>
      <c r="C14" s="13" t="s">
        <v>151</v>
      </c>
      <c r="D14" s="13">
        <v>0</v>
      </c>
    </row>
    <row r="15" spans="2:6" ht="12.75" thickBot="1" x14ac:dyDescent="0.25">
      <c r="B15" s="13" t="s">
        <v>152</v>
      </c>
      <c r="C15" s="13" t="s">
        <v>151</v>
      </c>
      <c r="D15" s="19">
        <v>0</v>
      </c>
    </row>
    <row r="16" spans="2:6" x14ac:dyDescent="0.2">
      <c r="B16" s="13" t="s">
        <v>153</v>
      </c>
      <c r="D16" s="20">
        <v>0</v>
      </c>
    </row>
    <row r="18" spans="2:5" x14ac:dyDescent="0.2">
      <c r="B18" s="12" t="s">
        <v>154</v>
      </c>
      <c r="E18" s="20">
        <v>1666156921</v>
      </c>
    </row>
    <row r="20" spans="2:5" x14ac:dyDescent="0.2">
      <c r="B20" s="13" t="s">
        <v>155</v>
      </c>
    </row>
    <row r="21" spans="2:5" x14ac:dyDescent="0.2">
      <c r="B21" s="13" t="s">
        <v>156</v>
      </c>
      <c r="C21" s="13" t="s">
        <v>151</v>
      </c>
      <c r="D21" s="18">
        <v>16387258</v>
      </c>
    </row>
    <row r="22" spans="2:5" x14ac:dyDescent="0.2">
      <c r="B22" s="13" t="s">
        <v>173</v>
      </c>
      <c r="C22" s="13" t="s">
        <v>151</v>
      </c>
      <c r="D22" s="18">
        <v>0</v>
      </c>
    </row>
    <row r="23" spans="2:5" x14ac:dyDescent="0.2">
      <c r="B23" s="13" t="s">
        <v>157</v>
      </c>
      <c r="C23" s="13" t="s">
        <v>151</v>
      </c>
      <c r="D23" s="18">
        <v>135483971</v>
      </c>
    </row>
    <row r="24" spans="2:5" ht="12.75" thickBot="1" x14ac:dyDescent="0.25">
      <c r="B24" s="13" t="s">
        <v>158</v>
      </c>
      <c r="C24" s="13" t="s">
        <v>151</v>
      </c>
      <c r="D24" s="18">
        <v>500787051</v>
      </c>
      <c r="E24" s="21"/>
    </row>
    <row r="25" spans="2:5" x14ac:dyDescent="0.2">
      <c r="B25" s="12" t="s">
        <v>159</v>
      </c>
      <c r="E25" s="20">
        <v>652658280</v>
      </c>
    </row>
    <row r="27" spans="2:5" ht="12.75" thickBot="1" x14ac:dyDescent="0.25">
      <c r="B27" s="12" t="s">
        <v>9</v>
      </c>
      <c r="E27" s="22">
        <v>1013498641</v>
      </c>
    </row>
    <row r="28" spans="2:5" ht="12.75" thickTop="1" x14ac:dyDescent="0.2"/>
    <row r="30" spans="2:5" ht="99" customHeight="1" x14ac:dyDescent="0.2">
      <c r="B30" s="94" t="s">
        <v>174</v>
      </c>
      <c r="C30" s="94"/>
      <c r="D30" s="94"/>
      <c r="E30" s="94"/>
    </row>
    <row r="32" spans="2:5" ht="12.75" thickBot="1" x14ac:dyDescent="0.25">
      <c r="E32" s="15" t="s">
        <v>147</v>
      </c>
    </row>
    <row r="34" spans="2:5" x14ac:dyDescent="0.2">
      <c r="B34" s="12" t="s">
        <v>160</v>
      </c>
      <c r="C34" s="16" t="s">
        <v>149</v>
      </c>
      <c r="E34" s="17">
        <v>8000000</v>
      </c>
    </row>
    <row r="36" spans="2:5" x14ac:dyDescent="0.2">
      <c r="B36" s="13" t="s">
        <v>161</v>
      </c>
      <c r="C36" s="13" t="s">
        <v>149</v>
      </c>
      <c r="E36" s="14">
        <v>0</v>
      </c>
    </row>
    <row r="37" spans="2:5" x14ac:dyDescent="0.2">
      <c r="B37" s="13" t="s">
        <v>162</v>
      </c>
      <c r="C37" s="13" t="s">
        <v>149</v>
      </c>
      <c r="E37" s="14">
        <v>73548625</v>
      </c>
    </row>
    <row r="38" spans="2:5" x14ac:dyDescent="0.2">
      <c r="B38" s="13" t="s">
        <v>163</v>
      </c>
      <c r="C38" s="13" t="s">
        <v>149</v>
      </c>
      <c r="E38" s="14">
        <v>498701982</v>
      </c>
    </row>
    <row r="39" spans="2:5" x14ac:dyDescent="0.2">
      <c r="B39" s="13" t="s">
        <v>164</v>
      </c>
      <c r="C39" s="13" t="s">
        <v>149</v>
      </c>
      <c r="E39" s="14">
        <v>433248034</v>
      </c>
    </row>
    <row r="40" spans="2:5" x14ac:dyDescent="0.2">
      <c r="B40" s="13" t="s">
        <v>175</v>
      </c>
      <c r="C40" s="13" t="s">
        <v>151</v>
      </c>
      <c r="E40" s="14">
        <v>0</v>
      </c>
    </row>
    <row r="41" spans="2:5" x14ac:dyDescent="0.2">
      <c r="B41" s="13" t="s">
        <v>165</v>
      </c>
      <c r="C41" s="13" t="s">
        <v>151</v>
      </c>
      <c r="E41" s="14">
        <v>0</v>
      </c>
    </row>
    <row r="42" spans="2:5" ht="12.75" thickBot="1" x14ac:dyDescent="0.25">
      <c r="E42" s="21"/>
    </row>
    <row r="43" spans="2:5" x14ac:dyDescent="0.2">
      <c r="B43" s="12" t="s">
        <v>166</v>
      </c>
      <c r="E43" s="20">
        <v>1013498641</v>
      </c>
    </row>
    <row r="45" spans="2:5" x14ac:dyDescent="0.2">
      <c r="B45" s="13" t="s">
        <v>6</v>
      </c>
      <c r="C45" s="13" t="s">
        <v>149</v>
      </c>
    </row>
    <row r="46" spans="2:5" x14ac:dyDescent="0.2">
      <c r="B46" s="13" t="s">
        <v>167</v>
      </c>
      <c r="C46" s="13" t="s">
        <v>149</v>
      </c>
    </row>
    <row r="47" spans="2:5" x14ac:dyDescent="0.2">
      <c r="B47" s="13" t="s">
        <v>168</v>
      </c>
      <c r="C47" s="13" t="s">
        <v>149</v>
      </c>
    </row>
    <row r="48" spans="2:5" x14ac:dyDescent="0.2">
      <c r="B48" s="13" t="s">
        <v>176</v>
      </c>
      <c r="C48" s="13" t="s">
        <v>151</v>
      </c>
      <c r="E48" s="14">
        <v>0</v>
      </c>
    </row>
    <row r="49" spans="2:5" ht="12.75" thickBot="1" x14ac:dyDescent="0.25">
      <c r="E49" s="21"/>
    </row>
    <row r="50" spans="2:5" x14ac:dyDescent="0.2">
      <c r="B50" s="12" t="s">
        <v>9</v>
      </c>
      <c r="E50" s="20">
        <v>1013498641</v>
      </c>
    </row>
    <row r="52" spans="2:5" x14ac:dyDescent="0.2">
      <c r="B52" s="13" t="s">
        <v>169</v>
      </c>
      <c r="E52" s="14">
        <v>0</v>
      </c>
    </row>
    <row r="57" spans="2:5" x14ac:dyDescent="0.2">
      <c r="B57" s="13" t="s">
        <v>177</v>
      </c>
      <c r="E57" s="14">
        <v>25337466.025000002</v>
      </c>
    </row>
  </sheetData>
  <mergeCells count="3">
    <mergeCell ref="B4:E4"/>
    <mergeCell ref="B5:E5"/>
    <mergeCell ref="B30:E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INFORMACION</vt:lpstr>
      <vt:lpstr>BCE 2016</vt:lpstr>
      <vt:lpstr>F22 AT 2017</vt:lpstr>
      <vt:lpstr>CAPITAL PROPIO TRIBUTARIO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Valdés Muñoz</dc:creator>
  <cp:lastModifiedBy>Claudia Valdés Muñoz</cp:lastModifiedBy>
  <dcterms:created xsi:type="dcterms:W3CDTF">2017-06-20T19:14:16Z</dcterms:created>
  <dcterms:modified xsi:type="dcterms:W3CDTF">2017-08-28T03:54:48Z</dcterms:modified>
</cp:coreProperties>
</file>